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to_sešit"/>
  <bookViews>
    <workbookView xWindow="0" yWindow="0" windowWidth="24240" windowHeight="12300"/>
  </bookViews>
  <sheets>
    <sheet name="Pracovní doba" sheetId="1" r:id="rId1"/>
    <sheet name="Třídní učitel" sheetId="2" r:id="rId2"/>
  </sheets>
  <definedNames>
    <definedName name="_xlnm.Print_Area" localSheetId="0">'Pracovní doba'!$D$1:$R$51</definedName>
    <definedName name="_xlnm.Print_Area" localSheetId="1">'Třídní učitel'!$D$3:$Q$50</definedName>
  </definedNames>
  <calcPr calcId="125725"/>
</workbook>
</file>

<file path=xl/calcChain.xml><?xml version="1.0" encoding="utf-8"?>
<calcChain xmlns="http://schemas.openxmlformats.org/spreadsheetml/2006/main">
  <c r="Q29" i="2"/>
  <c r="Q27"/>
  <c r="M45"/>
  <c r="L45"/>
  <c r="I45"/>
  <c r="Q16"/>
  <c r="Q17"/>
  <c r="Q18"/>
  <c r="Q19"/>
  <c r="Q20"/>
  <c r="Q21"/>
  <c r="Q22"/>
  <c r="Q23"/>
  <c r="Q24"/>
  <c r="Q25"/>
  <c r="Q26"/>
  <c r="Q28"/>
  <c r="Q30"/>
  <c r="Q31"/>
  <c r="Q32"/>
  <c r="Q33"/>
  <c r="Q34"/>
  <c r="Q35"/>
  <c r="Q36"/>
  <c r="Q37"/>
  <c r="Q38"/>
  <c r="Q39"/>
  <c r="Q40"/>
  <c r="Q41"/>
  <c r="Q42"/>
  <c r="Q43"/>
  <c r="Q44"/>
  <c r="Q15"/>
  <c r="R15" i="1"/>
  <c r="N46"/>
  <c r="M46"/>
  <c r="L46"/>
  <c r="I4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16"/>
  <c r="Q45" i="2" l="1"/>
  <c r="R46" i="1"/>
  <c r="AH51" i="2"/>
  <c r="E1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P16"/>
  <c r="P17"/>
  <c r="P18"/>
  <c r="G15"/>
  <c r="K8"/>
  <c r="J8"/>
  <c r="I8"/>
  <c r="M8" i="1"/>
  <c r="I8" s="1"/>
  <c r="G16"/>
  <c r="P16"/>
  <c r="AI52"/>
  <c r="E17" s="1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6"/>
  <c r="P37"/>
  <c r="P38"/>
  <c r="P39"/>
  <c r="P40"/>
  <c r="P41"/>
  <c r="P42"/>
  <c r="P43"/>
  <c r="P45"/>
  <c r="P46"/>
  <c r="P44"/>
  <c r="P35"/>
  <c r="E17" i="2"/>
  <c r="G16"/>
  <c r="J8" i="1"/>
  <c r="E18" i="2"/>
  <c r="G17"/>
  <c r="E19"/>
  <c r="G18"/>
  <c r="E20"/>
  <c r="G19"/>
  <c r="P19"/>
  <c r="P20"/>
  <c r="P21"/>
  <c r="P22"/>
  <c r="P23"/>
  <c r="P24"/>
  <c r="P25"/>
  <c r="E21"/>
  <c r="G20"/>
  <c r="E22"/>
  <c r="G21"/>
  <c r="E23"/>
  <c r="G22"/>
  <c r="E24"/>
  <c r="G23"/>
  <c r="E25"/>
  <c r="G24"/>
  <c r="E26"/>
  <c r="G25"/>
  <c r="E27"/>
  <c r="G26"/>
  <c r="P26"/>
  <c r="P27"/>
  <c r="P28"/>
  <c r="P29"/>
  <c r="P30"/>
  <c r="P31"/>
  <c r="P32"/>
  <c r="E28"/>
  <c r="G27"/>
  <c r="E29"/>
  <c r="G28"/>
  <c r="E30"/>
  <c r="G29"/>
  <c r="E31"/>
  <c r="G30"/>
  <c r="E32"/>
  <c r="G31"/>
  <c r="E33"/>
  <c r="G32"/>
  <c r="E34"/>
  <c r="G33"/>
  <c r="P33"/>
  <c r="P34"/>
  <c r="P35"/>
  <c r="P36"/>
  <c r="P37"/>
  <c r="P38"/>
  <c r="P39"/>
  <c r="E35"/>
  <c r="G34"/>
  <c r="E36"/>
  <c r="G35"/>
  <c r="E37"/>
  <c r="G36"/>
  <c r="E38"/>
  <c r="G37"/>
  <c r="E39"/>
  <c r="G38"/>
  <c r="E40"/>
  <c r="G39"/>
  <c r="E41"/>
  <c r="G40"/>
  <c r="P40"/>
  <c r="P41"/>
  <c r="P42"/>
  <c r="P43"/>
  <c r="P44"/>
  <c r="P45"/>
  <c r="E42"/>
  <c r="G41"/>
  <c r="E43"/>
  <c r="G42"/>
  <c r="E44"/>
  <c r="G43"/>
  <c r="E45"/>
  <c r="G45"/>
  <c r="G44"/>
  <c r="G17" i="1" l="1"/>
  <c r="E18"/>
  <c r="L8"/>
  <c r="K8"/>
  <c r="Q16"/>
  <c r="Q17" s="1"/>
  <c r="E19" l="1"/>
  <c r="G18"/>
  <c r="Q18" s="1"/>
  <c r="G19" l="1"/>
  <c r="Q19" s="1"/>
  <c r="E20"/>
  <c r="E21" l="1"/>
  <c r="G20"/>
  <c r="Q20" s="1"/>
  <c r="Q21" l="1"/>
  <c r="E22"/>
  <c r="G21"/>
  <c r="Q22" l="1"/>
  <c r="E23"/>
  <c r="G22"/>
  <c r="E24" l="1"/>
  <c r="G23"/>
  <c r="Q23" s="1"/>
  <c r="G24" l="1"/>
  <c r="Q24" s="1"/>
  <c r="E25"/>
  <c r="E26" l="1"/>
  <c r="G25"/>
  <c r="Q25" s="1"/>
  <c r="E27" l="1"/>
  <c r="G26"/>
  <c r="Q26" s="1"/>
  <c r="E28" l="1"/>
  <c r="G27"/>
  <c r="Q27" s="1"/>
  <c r="G28" l="1"/>
  <c r="Q28" s="1"/>
  <c r="E29"/>
  <c r="G29" l="1"/>
  <c r="Q29" s="1"/>
  <c r="E30"/>
  <c r="G30" l="1"/>
  <c r="Q30" s="1"/>
  <c r="E31"/>
  <c r="G31" l="1"/>
  <c r="Q31" s="1"/>
  <c r="E32"/>
  <c r="E33" l="1"/>
  <c r="G32"/>
  <c r="Q32" s="1"/>
  <c r="G33" l="1"/>
  <c r="Q33" s="1"/>
  <c r="E34"/>
  <c r="G34" l="1"/>
  <c r="Q34" s="1"/>
  <c r="E35"/>
  <c r="G35" l="1"/>
  <c r="Q35" s="1"/>
  <c r="E36"/>
  <c r="G36" l="1"/>
  <c r="Q36" s="1"/>
  <c r="E37"/>
  <c r="G37" l="1"/>
  <c r="Q37" s="1"/>
  <c r="E38"/>
  <c r="E39" l="1"/>
  <c r="G38"/>
  <c r="Q38" s="1"/>
  <c r="G39" l="1"/>
  <c r="Q39" s="1"/>
  <c r="E40"/>
  <c r="G40" l="1"/>
  <c r="Q40" s="1"/>
  <c r="E41"/>
  <c r="E42" l="1"/>
  <c r="G41"/>
  <c r="Q41" s="1"/>
  <c r="G42" l="1"/>
  <c r="Q42" s="1"/>
  <c r="E43"/>
  <c r="G43" l="1"/>
  <c r="Q43" s="1"/>
  <c r="E44"/>
  <c r="E45" l="1"/>
  <c r="G44"/>
  <c r="Q44" s="1"/>
  <c r="E46" l="1"/>
  <c r="G46" s="1"/>
  <c r="G45"/>
  <c r="Q45" s="1"/>
  <c r="Q46" l="1"/>
</calcChain>
</file>

<file path=xl/sharedStrings.xml><?xml version="1.0" encoding="utf-8"?>
<sst xmlns="http://schemas.openxmlformats.org/spreadsheetml/2006/main" count="121" uniqueCount="57">
  <si>
    <t>Měsíc:</t>
  </si>
  <si>
    <t>Rok:</t>
  </si>
  <si>
    <t>Den</t>
  </si>
  <si>
    <t>S</t>
  </si>
  <si>
    <t>Dnů v měsíci:</t>
  </si>
  <si>
    <t>Po</t>
  </si>
  <si>
    <t>Út</t>
  </si>
  <si>
    <t>St</t>
  </si>
  <si>
    <t>Čt</t>
  </si>
  <si>
    <t>Pá</t>
  </si>
  <si>
    <t>So</t>
  </si>
  <si>
    <t>Ne</t>
  </si>
  <si>
    <t>státní svátek</t>
  </si>
  <si>
    <t>Jméno:</t>
  </si>
  <si>
    <t>Období:</t>
  </si>
  <si>
    <t>.............................................</t>
  </si>
  <si>
    <t>Příchod:</t>
  </si>
  <si>
    <t>Přestávka:</t>
  </si>
  <si>
    <t>Odchod:</t>
  </si>
  <si>
    <t>N</t>
  </si>
  <si>
    <t>D</t>
  </si>
  <si>
    <t>Dovolená</t>
  </si>
  <si>
    <t>Nemoc</t>
  </si>
  <si>
    <t>C</t>
  </si>
  <si>
    <t>Služební cesta</t>
  </si>
  <si>
    <t>-</t>
  </si>
  <si>
    <t xml:space="preserve"> </t>
  </si>
  <si>
    <t>Monitoring práce učitelů v ČR</t>
  </si>
  <si>
    <t>ZŠ/SŠ:</t>
  </si>
  <si>
    <t>Podpis:</t>
  </si>
  <si>
    <t>Činnosti před příchodem do školy</t>
  </si>
  <si>
    <t>Pracovní doba na pracovišti</t>
  </si>
  <si>
    <t>Počet odučených hodin</t>
  </si>
  <si>
    <t>Dovolená
Nemoc, lékař
Služební cesta</t>
  </si>
  <si>
    <t>Činnosti po odchodu ze školy - čas</t>
  </si>
  <si>
    <t>Celkem:</t>
  </si>
  <si>
    <t>Celkový čas HH:MM</t>
  </si>
  <si>
    <t>CELKEM</t>
  </si>
  <si>
    <t>....................................................................</t>
  </si>
  <si>
    <t>Pracovní doba na pracovišti              (od - do)</t>
  </si>
  <si>
    <t>Monitoring práce třídního učitele v ČR</t>
  </si>
  <si>
    <t>Činnosti v průběhu pracovní doby - čas</t>
  </si>
  <si>
    <t>Uvádí se čas věnovaný například opravám sešitů, přípravám, studiu materiálů a podobně</t>
  </si>
  <si>
    <t>Náplň práce</t>
  </si>
  <si>
    <t>Rozepište prosím tak, aby bylo prokazatelné, že jste věnovali pracovním povinnostem adekvátní čas</t>
  </si>
  <si>
    <t>Uvádí se čas věnovaný práci s žáky mimo vyučovací hodiny - řešení různých problémů a podobně</t>
  </si>
  <si>
    <t>Náplň práce - rozepište  - aby bylo vše prokazatelné (pouze nepřímá vyučovací povinnost) - v době před i po pracovní době ve škole</t>
  </si>
  <si>
    <t>Náplň práce - rozepište  - aby bylo vše prokazatelné (pouze nepřímá vyučovací povinnost) - před i po pracovní době</t>
  </si>
  <si>
    <t>Uvádí se čas věnovaný práci s žáky třídy, jejíž jsem třídní učitel/ka, před první vyučovací hodinou</t>
  </si>
  <si>
    <t>Uvádí se čas věnovaný práci s žáky třídy, jejíž jsem třídní učitel/ka, po odchodu ze školy - například administrativa a podobně</t>
  </si>
  <si>
    <t>Stupeň školy, specifika třídy:</t>
  </si>
  <si>
    <t>Úvazek:</t>
  </si>
  <si>
    <t>Vypište, zda učíte na prvním či druhém stupni, na víceletém či  čtyřletém gymnáziu. Zda se jedná o speciální třídu…</t>
  </si>
  <si>
    <t>VZOR</t>
  </si>
  <si>
    <t>Pedagogická komora, z.s.</t>
  </si>
  <si>
    <t>https://www.pedagogicka-komora.cz</t>
  </si>
  <si>
    <t>pruzkum@pedagogicka-komora.cz</t>
  </si>
</sst>
</file>

<file path=xl/styles.xml><?xml version="1.0" encoding="utf-8"?>
<styleSheet xmlns="http://schemas.openxmlformats.org/spreadsheetml/2006/main">
  <numFmts count="2">
    <numFmt numFmtId="164" formatCode="mmmm\ yyyy"/>
    <numFmt numFmtId="165" formatCode="[h]:mm"/>
  </numFmts>
  <fonts count="16">
    <font>
      <sz val="10"/>
      <name val="Arial CE"/>
      <charset val="238"/>
    </font>
    <font>
      <b/>
      <sz val="1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rgb="FF0000FF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8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4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ck">
        <color indexed="64"/>
      </left>
      <right style="thin">
        <color theme="0" tint="-0.34998626667073579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theme="0" tint="-0.34998626667073579"/>
      </right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ck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0" fillId="0" borderId="0" xfId="0" applyBorder="1" applyProtection="1"/>
    <xf numFmtId="0" fontId="0" fillId="3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49" fontId="2" fillId="0" borderId="0" xfId="0" applyNumberFormat="1" applyFont="1" applyFill="1" applyAlignment="1" applyProtection="1">
      <alignment horizontal="right"/>
      <protection locked="0"/>
    </xf>
    <xf numFmtId="0" fontId="0" fillId="0" borderId="0" xfId="0" applyFill="1" applyBorder="1" applyProtection="1"/>
    <xf numFmtId="0" fontId="4" fillId="0" borderId="0" xfId="0" applyFont="1" applyAlignment="1" applyProtection="1">
      <alignment horizontal="right"/>
    </xf>
    <xf numFmtId="164" fontId="4" fillId="0" borderId="0" xfId="0" applyNumberFormat="1" applyFont="1" applyAlignment="1" applyProtection="1">
      <alignment horizontal="left"/>
    </xf>
    <xf numFmtId="0" fontId="2" fillId="4" borderId="0" xfId="0" applyFont="1" applyFill="1" applyBorder="1" applyProtection="1"/>
    <xf numFmtId="0" fontId="0" fillId="0" borderId="4" xfId="0" applyBorder="1" applyProtection="1"/>
    <xf numFmtId="20" fontId="0" fillId="0" borderId="0" xfId="0" applyNumberFormat="1" applyProtection="1"/>
    <xf numFmtId="1" fontId="0" fillId="0" borderId="0" xfId="0" applyNumberFormat="1" applyProtection="1"/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5" xfId="0" applyFont="1" applyBorder="1" applyProtection="1"/>
    <xf numFmtId="0" fontId="2" fillId="0" borderId="6" xfId="0" applyFont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right"/>
      <protection locked="0"/>
    </xf>
    <xf numFmtId="0" fontId="0" fillId="0" borderId="8" xfId="0" applyBorder="1" applyProtection="1"/>
    <xf numFmtId="0" fontId="2" fillId="0" borderId="9" xfId="0" applyFont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  <protection locked="0"/>
    </xf>
    <xf numFmtId="0" fontId="0" fillId="0" borderId="10" xfId="0" applyBorder="1" applyProtection="1"/>
    <xf numFmtId="20" fontId="2" fillId="2" borderId="0" xfId="0" applyNumberFormat="1" applyFont="1" applyFill="1" applyBorder="1" applyAlignment="1" applyProtection="1">
      <alignment horizontal="right"/>
      <protection locked="0"/>
    </xf>
    <xf numFmtId="49" fontId="2" fillId="2" borderId="0" xfId="0" applyNumberFormat="1" applyFont="1" applyFill="1" applyBorder="1" applyAlignment="1" applyProtection="1">
      <alignment horizontal="right"/>
      <protection locked="0"/>
    </xf>
    <xf numFmtId="49" fontId="0" fillId="0" borderId="10" xfId="0" applyNumberFormat="1" applyBorder="1" applyProtection="1"/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right"/>
    </xf>
    <xf numFmtId="20" fontId="2" fillId="2" borderId="12" xfId="0" applyNumberFormat="1" applyFont="1" applyFill="1" applyBorder="1" applyAlignment="1" applyProtection="1">
      <alignment horizontal="right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49" fontId="0" fillId="0" borderId="13" xfId="0" applyNumberFormat="1" applyBorder="1" applyProtection="1"/>
    <xf numFmtId="20" fontId="2" fillId="2" borderId="10" xfId="0" applyNumberFormat="1" applyFont="1" applyFill="1" applyBorder="1" applyAlignment="1" applyProtection="1">
      <alignment horizontal="right"/>
      <protection locked="0"/>
    </xf>
    <xf numFmtId="20" fontId="2" fillId="7" borderId="1" xfId="0" applyNumberFormat="1" applyFont="1" applyFill="1" applyBorder="1" applyAlignment="1" applyProtection="1">
      <alignment horizontal="center" vertical="center"/>
      <protection locked="0"/>
    </xf>
    <xf numFmtId="20" fontId="2" fillId="7" borderId="14" xfId="0" applyNumberFormat="1" applyFont="1" applyFill="1" applyBorder="1" applyAlignment="1" applyProtection="1">
      <alignment horizontal="center" vertical="center"/>
      <protection locked="0"/>
    </xf>
    <xf numFmtId="20" fontId="2" fillId="7" borderId="16" xfId="0" applyNumberFormat="1" applyFont="1" applyFill="1" applyBorder="1" applyAlignment="1" applyProtection="1">
      <alignment horizontal="center" vertical="center"/>
      <protection locked="0"/>
    </xf>
    <xf numFmtId="20" fontId="2" fillId="7" borderId="17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</xf>
    <xf numFmtId="0" fontId="0" fillId="7" borderId="18" xfId="0" applyFill="1" applyBorder="1" applyAlignment="1" applyProtection="1">
      <alignment horizontal="center" vertical="center"/>
    </xf>
    <xf numFmtId="2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  <protection locked="0"/>
    </xf>
    <xf numFmtId="20" fontId="2" fillId="0" borderId="14" xfId="0" applyNumberFormat="1" applyFont="1" applyFill="1" applyBorder="1" applyAlignment="1" applyProtection="1">
      <alignment horizontal="center" vertical="center"/>
      <protection locked="0"/>
    </xf>
    <xf numFmtId="20" fontId="2" fillId="0" borderId="16" xfId="0" applyNumberFormat="1" applyFont="1" applyFill="1" applyBorder="1" applyAlignment="1" applyProtection="1">
      <alignment horizontal="center" vertical="center"/>
      <protection locked="0"/>
    </xf>
    <xf numFmtId="2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2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0" fillId="9" borderId="22" xfId="0" applyFill="1" applyBorder="1" applyAlignment="1">
      <alignment horizontal="center" vertical="center"/>
    </xf>
    <xf numFmtId="0" fontId="9" fillId="6" borderId="3" xfId="0" applyFont="1" applyFill="1" applyBorder="1" applyAlignment="1" applyProtection="1">
      <alignment horizontal="center" vertical="center" wrapText="1"/>
    </xf>
    <xf numFmtId="0" fontId="0" fillId="7" borderId="23" xfId="0" applyNumberFormat="1" applyFont="1" applyFill="1" applyBorder="1" applyAlignment="1" applyProtection="1">
      <alignment horizontal="left" vertical="top"/>
    </xf>
    <xf numFmtId="20" fontId="2" fillId="7" borderId="59" xfId="0" applyNumberFormat="1" applyFont="1" applyFill="1" applyBorder="1" applyAlignment="1" applyProtection="1">
      <alignment horizontal="center" vertical="center"/>
      <protection locked="0"/>
    </xf>
    <xf numFmtId="20" fontId="2" fillId="0" borderId="60" xfId="0" applyNumberFormat="1" applyFont="1" applyFill="1" applyBorder="1" applyAlignment="1" applyProtection="1">
      <alignment horizontal="center" vertical="center"/>
      <protection locked="0"/>
    </xf>
    <xf numFmtId="20" fontId="2" fillId="7" borderId="61" xfId="0" applyNumberFormat="1" applyFont="1" applyFill="1" applyBorder="1" applyAlignment="1" applyProtection="1">
      <alignment horizontal="center" vertical="center"/>
      <protection locked="0"/>
    </xf>
    <xf numFmtId="20" fontId="2" fillId="0" borderId="61" xfId="0" applyNumberFormat="1" applyFont="1" applyFill="1" applyBorder="1" applyAlignment="1" applyProtection="1">
      <alignment horizontal="center" vertical="center"/>
      <protection locked="0"/>
    </xf>
    <xf numFmtId="20" fontId="2" fillId="7" borderId="60" xfId="0" applyNumberFormat="1" applyFont="1" applyFill="1" applyBorder="1" applyAlignment="1" applyProtection="1">
      <alignment horizontal="center" vertical="center"/>
      <protection locked="0"/>
    </xf>
    <xf numFmtId="20" fontId="2" fillId="0" borderId="62" xfId="0" applyNumberFormat="1" applyFont="1" applyFill="1" applyBorder="1" applyAlignment="1" applyProtection="1">
      <alignment horizontal="center" vertical="center"/>
      <protection locked="0"/>
    </xf>
    <xf numFmtId="20" fontId="2" fillId="10" borderId="1" xfId="0" applyNumberFormat="1" applyFont="1" applyFill="1" applyBorder="1" applyAlignment="1" applyProtection="1">
      <alignment horizontal="center" vertical="center"/>
      <protection locked="0"/>
    </xf>
    <xf numFmtId="20" fontId="2" fillId="10" borderId="60" xfId="0" applyNumberFormat="1" applyFont="1" applyFill="1" applyBorder="1" applyAlignment="1" applyProtection="1">
      <alignment horizontal="center" vertical="center"/>
      <protection locked="0"/>
    </xf>
    <xf numFmtId="0" fontId="0" fillId="10" borderId="23" xfId="0" applyNumberFormat="1" applyFont="1" applyFill="1" applyBorder="1" applyAlignment="1" applyProtection="1">
      <alignment horizontal="left" vertical="top"/>
    </xf>
    <xf numFmtId="20" fontId="2" fillId="10" borderId="20" xfId="0" applyNumberFormat="1" applyFont="1" applyFill="1" applyBorder="1" applyAlignment="1" applyProtection="1">
      <alignment horizontal="center" vertical="center"/>
      <protection locked="0"/>
    </xf>
    <xf numFmtId="20" fontId="0" fillId="10" borderId="0" xfId="0" applyNumberFormat="1" applyFill="1" applyProtection="1"/>
    <xf numFmtId="1" fontId="0" fillId="10" borderId="0" xfId="0" applyNumberFormat="1" applyFill="1" applyProtection="1"/>
    <xf numFmtId="20" fontId="0" fillId="11" borderId="0" xfId="0" applyNumberFormat="1" applyFill="1" applyProtection="1"/>
    <xf numFmtId="1" fontId="0" fillId="11" borderId="0" xfId="0" applyNumberFormat="1" applyFill="1" applyProtection="1"/>
    <xf numFmtId="0" fontId="0" fillId="7" borderId="21" xfId="0" applyFill="1" applyBorder="1" applyAlignment="1" applyProtection="1">
      <alignment horizontal="center" vertical="center"/>
    </xf>
    <xf numFmtId="20" fontId="2" fillId="7" borderId="10" xfId="0" applyNumberFormat="1" applyFont="1" applyFill="1" applyBorder="1" applyAlignment="1" applyProtection="1">
      <alignment horizontal="center" vertical="center"/>
      <protection locked="0"/>
    </xf>
    <xf numFmtId="20" fontId="2" fillId="7" borderId="62" xfId="0" applyNumberFormat="1" applyFont="1" applyFill="1" applyBorder="1" applyAlignment="1" applyProtection="1">
      <alignment horizontal="center" vertical="center"/>
      <protection locked="0"/>
    </xf>
    <xf numFmtId="0" fontId="0" fillId="7" borderId="27" xfId="0" applyNumberFormat="1" applyFont="1" applyFill="1" applyBorder="1" applyAlignment="1" applyProtection="1">
      <alignment horizontal="left" vertical="top"/>
    </xf>
    <xf numFmtId="20" fontId="0" fillId="0" borderId="63" xfId="0" applyNumberFormat="1" applyBorder="1" applyProtection="1"/>
    <xf numFmtId="1" fontId="0" fillId="0" borderId="63" xfId="0" applyNumberFormat="1" applyBorder="1" applyProtection="1"/>
    <xf numFmtId="0" fontId="10" fillId="12" borderId="28" xfId="0" applyNumberFormat="1" applyFont="1" applyFill="1" applyBorder="1" applyAlignment="1" applyProtection="1">
      <alignment horizontal="center" vertical="center"/>
    </xf>
    <xf numFmtId="0" fontId="0" fillId="0" borderId="7" xfId="0" applyBorder="1" applyProtection="1"/>
    <xf numFmtId="0" fontId="2" fillId="0" borderId="7" xfId="0" applyFont="1" applyFill="1" applyBorder="1" applyAlignment="1" applyProtection="1">
      <alignment horizontal="center"/>
      <protection locked="0"/>
    </xf>
    <xf numFmtId="20" fontId="2" fillId="7" borderId="64" xfId="0" applyNumberFormat="1" applyFont="1" applyFill="1" applyBorder="1" applyAlignment="1" applyProtection="1">
      <alignment horizontal="center" vertical="center"/>
      <protection locked="0"/>
    </xf>
    <xf numFmtId="20" fontId="2" fillId="12" borderId="10" xfId="0" applyNumberFormat="1" applyFont="1" applyFill="1" applyBorder="1" applyAlignment="1" applyProtection="1">
      <alignment horizontal="center" vertical="center"/>
      <protection locked="0"/>
    </xf>
    <xf numFmtId="20" fontId="2" fillId="12" borderId="65" xfId="0" applyNumberFormat="1" applyFont="1" applyFill="1" applyBorder="1" applyAlignment="1" applyProtection="1">
      <alignment horizontal="center" vertical="center"/>
      <protection locked="0"/>
    </xf>
    <xf numFmtId="20" fontId="2" fillId="12" borderId="29" xfId="0" applyNumberFormat="1" applyFont="1" applyFill="1" applyBorder="1" applyAlignment="1" applyProtection="1">
      <alignment horizontal="center" vertical="center"/>
      <protection locked="0"/>
    </xf>
    <xf numFmtId="0" fontId="0" fillId="12" borderId="30" xfId="0" applyFill="1" applyBorder="1" applyAlignment="1" applyProtection="1">
      <alignment horizontal="center"/>
      <protection locked="0"/>
    </xf>
    <xf numFmtId="0" fontId="0" fillId="12" borderId="31" xfId="0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</xf>
    <xf numFmtId="0" fontId="0" fillId="9" borderId="33" xfId="0" applyFill="1" applyBorder="1"/>
    <xf numFmtId="0" fontId="0" fillId="9" borderId="36" xfId="0" applyFill="1" applyBorder="1"/>
    <xf numFmtId="0" fontId="0" fillId="9" borderId="23" xfId="0" applyNumberFormat="1" applyFont="1" applyFill="1" applyBorder="1" applyAlignment="1" applyProtection="1">
      <alignment horizontal="left" vertical="top"/>
    </xf>
    <xf numFmtId="20" fontId="0" fillId="9" borderId="0" xfId="0" applyNumberFormat="1" applyFill="1" applyProtection="1"/>
    <xf numFmtId="1" fontId="0" fillId="9" borderId="0" xfId="0" applyNumberFormat="1" applyFill="1" applyProtection="1"/>
    <xf numFmtId="0" fontId="0" fillId="9" borderId="69" xfId="0" applyFill="1" applyBorder="1"/>
    <xf numFmtId="0" fontId="0" fillId="9" borderId="37" xfId="0" applyFill="1" applyBorder="1"/>
    <xf numFmtId="0" fontId="2" fillId="12" borderId="38" xfId="0" applyFont="1" applyFill="1" applyBorder="1" applyAlignment="1" applyProtection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/>
    </xf>
    <xf numFmtId="20" fontId="2" fillId="12" borderId="43" xfId="0" applyNumberFormat="1" applyFont="1" applyFill="1" applyBorder="1" applyAlignment="1" applyProtection="1">
      <alignment horizontal="center" vertical="center"/>
      <protection locked="0"/>
    </xf>
    <xf numFmtId="0" fontId="0" fillId="7" borderId="24" xfId="0" applyNumberFormat="1" applyFont="1" applyFill="1" applyBorder="1" applyAlignment="1" applyProtection="1">
      <alignment horizontal="left" vertical="top"/>
    </xf>
    <xf numFmtId="0" fontId="0" fillId="7" borderId="25" xfId="0" applyNumberFormat="1" applyFont="1" applyFill="1" applyBorder="1" applyAlignment="1" applyProtection="1">
      <alignment horizontal="left" vertical="top"/>
    </xf>
    <xf numFmtId="0" fontId="0" fillId="11" borderId="25" xfId="0" applyNumberFormat="1" applyFont="1" applyFill="1" applyBorder="1" applyAlignment="1" applyProtection="1">
      <alignment horizontal="left" vertical="top"/>
    </xf>
    <xf numFmtId="0" fontId="0" fillId="9" borderId="25" xfId="0" applyNumberFormat="1" applyFont="1" applyFill="1" applyBorder="1" applyAlignment="1" applyProtection="1">
      <alignment horizontal="left" vertical="top"/>
    </xf>
    <xf numFmtId="0" fontId="0" fillId="7" borderId="44" xfId="0" applyNumberFormat="1" applyFont="1" applyFill="1" applyBorder="1" applyAlignment="1" applyProtection="1">
      <alignment horizontal="left" vertical="top"/>
    </xf>
    <xf numFmtId="0" fontId="7" fillId="12" borderId="45" xfId="0" applyNumberFormat="1" applyFont="1" applyFill="1" applyBorder="1" applyAlignment="1" applyProtection="1">
      <alignment horizontal="center" vertical="center"/>
    </xf>
    <xf numFmtId="0" fontId="9" fillId="6" borderId="47" xfId="0" applyFont="1" applyFill="1" applyBorder="1" applyAlignment="1" applyProtection="1">
      <alignment horizontal="center" vertical="center" wrapText="1"/>
    </xf>
    <xf numFmtId="0" fontId="0" fillId="13" borderId="37" xfId="0" applyFill="1" applyBorder="1" applyAlignment="1" applyProtection="1">
      <alignment horizontal="left" vertical="center"/>
    </xf>
    <xf numFmtId="0" fontId="0" fillId="13" borderId="37" xfId="0" applyFill="1" applyBorder="1" applyProtection="1"/>
    <xf numFmtId="0" fontId="0" fillId="13" borderId="35" xfId="0" applyFill="1" applyBorder="1" applyProtection="1"/>
    <xf numFmtId="0" fontId="9" fillId="11" borderId="48" xfId="0" applyFont="1" applyFill="1" applyBorder="1" applyAlignment="1" applyProtection="1">
      <alignment horizontal="center" vertical="center" wrapText="1"/>
    </xf>
    <xf numFmtId="165" fontId="2" fillId="7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6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Fill="1" applyBorder="1" applyAlignment="1" applyProtection="1">
      <alignment horizontal="center" vertical="center"/>
      <protection locked="0"/>
    </xf>
    <xf numFmtId="165" fontId="2" fillId="11" borderId="5" xfId="0" applyNumberFormat="1" applyFont="1" applyFill="1" applyBorder="1" applyAlignment="1" applyProtection="1">
      <alignment horizontal="center" vertical="center"/>
      <protection locked="0"/>
    </xf>
    <xf numFmtId="165" fontId="2" fillId="11" borderId="56" xfId="0" applyNumberFormat="1" applyFont="1" applyFill="1" applyBorder="1" applyAlignment="1" applyProtection="1">
      <alignment horizontal="center" vertical="center"/>
      <protection locked="0"/>
    </xf>
    <xf numFmtId="165" fontId="2" fillId="11" borderId="24" xfId="0" applyNumberFormat="1" applyFont="1" applyFill="1" applyBorder="1" applyAlignment="1" applyProtection="1">
      <alignment horizontal="center" vertical="center"/>
      <protection locked="0"/>
    </xf>
    <xf numFmtId="165" fontId="2" fillId="7" borderId="15" xfId="0" applyNumberFormat="1" applyFont="1" applyFill="1" applyBorder="1" applyAlignment="1" applyProtection="1">
      <alignment horizontal="center" vertical="center"/>
      <protection locked="0"/>
    </xf>
    <xf numFmtId="165" fontId="2" fillId="7" borderId="57" xfId="0" applyNumberFormat="1" applyFont="1" applyFill="1" applyBorder="1" applyAlignment="1" applyProtection="1">
      <alignment horizontal="center" vertical="center"/>
      <protection locked="0"/>
    </xf>
    <xf numFmtId="165" fontId="2" fillId="7" borderId="25" xfId="0" applyNumberFormat="1" applyFont="1" applyFill="1" applyBorder="1" applyAlignment="1" applyProtection="1">
      <alignment horizontal="center" vertical="center"/>
      <protection locked="0"/>
    </xf>
    <xf numFmtId="165" fontId="2" fillId="0" borderId="15" xfId="0" applyNumberFormat="1" applyFont="1" applyFill="1" applyBorder="1" applyAlignment="1" applyProtection="1">
      <alignment horizontal="center" vertical="center"/>
      <protection locked="0"/>
    </xf>
    <xf numFmtId="165" fontId="2" fillId="0" borderId="57" xfId="0" applyNumberFormat="1" applyFont="1" applyFill="1" applyBorder="1" applyAlignment="1" applyProtection="1">
      <alignment horizontal="center" vertical="center"/>
      <protection locked="0"/>
    </xf>
    <xf numFmtId="165" fontId="2" fillId="0" borderId="25" xfId="0" applyNumberFormat="1" applyFont="1" applyFill="1" applyBorder="1" applyAlignment="1" applyProtection="1">
      <alignment horizontal="center" vertical="center"/>
      <protection locked="0"/>
    </xf>
    <xf numFmtId="165" fontId="2" fillId="0" borderId="19" xfId="0" applyNumberFormat="1" applyFont="1" applyFill="1" applyBorder="1" applyAlignment="1" applyProtection="1">
      <alignment horizontal="center" vertical="center"/>
      <protection locked="0"/>
    </xf>
    <xf numFmtId="165" fontId="2" fillId="7" borderId="56" xfId="0" applyNumberFormat="1" applyFont="1" applyFill="1" applyBorder="1" applyAlignment="1" applyProtection="1">
      <alignment horizontal="center" vertical="center"/>
      <protection locked="0"/>
    </xf>
    <xf numFmtId="165" fontId="2" fillId="7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58" xfId="0" applyNumberFormat="1" applyFont="1" applyFill="1" applyBorder="1" applyAlignment="1" applyProtection="1">
      <alignment horizontal="center" vertical="center"/>
      <protection locked="0"/>
    </xf>
    <xf numFmtId="165" fontId="2" fillId="0" borderId="26" xfId="0" applyNumberFormat="1" applyFont="1" applyFill="1" applyBorder="1" applyAlignment="1" applyProtection="1">
      <alignment horizontal="center" vertical="center"/>
      <protection locked="0"/>
    </xf>
    <xf numFmtId="165" fontId="0" fillId="9" borderId="34" xfId="0" applyNumberFormat="1" applyFill="1" applyBorder="1"/>
    <xf numFmtId="165" fontId="0" fillId="9" borderId="68" xfId="0" applyNumberFormat="1" applyFill="1" applyBorder="1"/>
    <xf numFmtId="165" fontId="0" fillId="9" borderId="35" xfId="0" applyNumberFormat="1" applyFill="1" applyBorder="1"/>
    <xf numFmtId="165" fontId="2" fillId="7" borderId="0" xfId="0" applyNumberFormat="1" applyFont="1" applyFill="1" applyBorder="1" applyAlignment="1" applyProtection="1">
      <alignment horizontal="center" vertical="center"/>
      <protection locked="0"/>
    </xf>
    <xf numFmtId="165" fontId="2" fillId="7" borderId="58" xfId="0" applyNumberFormat="1" applyFont="1" applyFill="1" applyBorder="1" applyAlignment="1" applyProtection="1">
      <alignment horizontal="center" vertical="center"/>
      <protection locked="0"/>
    </xf>
    <xf numFmtId="165" fontId="2" fillId="7" borderId="26" xfId="0" applyNumberFormat="1" applyFont="1" applyFill="1" applyBorder="1" applyAlignment="1" applyProtection="1">
      <alignment horizontal="center" vertical="center"/>
      <protection locked="0"/>
    </xf>
    <xf numFmtId="165" fontId="2" fillId="12" borderId="32" xfId="0" applyNumberFormat="1" applyFont="1" applyFill="1" applyBorder="1" applyAlignment="1" applyProtection="1">
      <alignment horizontal="center" vertical="center"/>
      <protection locked="0"/>
    </xf>
    <xf numFmtId="165" fontId="2" fillId="12" borderId="67" xfId="0" applyNumberFormat="1" applyFont="1" applyFill="1" applyBorder="1" applyAlignment="1" applyProtection="1">
      <alignment horizontal="center" vertical="center"/>
      <protection locked="0"/>
    </xf>
    <xf numFmtId="165" fontId="2" fillId="12" borderId="66" xfId="0" applyNumberFormat="1" applyFont="1" applyFill="1" applyBorder="1" applyAlignment="1" applyProtection="1">
      <alignment horizontal="center" vertical="center"/>
      <protection locked="0"/>
    </xf>
    <xf numFmtId="165" fontId="2" fillId="7" borderId="38" xfId="0" applyNumberFormat="1" applyFont="1" applyFill="1" applyBorder="1" applyAlignment="1" applyProtection="1">
      <alignment horizontal="center" vertical="center"/>
      <protection locked="0"/>
    </xf>
    <xf numFmtId="165" fontId="2" fillId="0" borderId="41" xfId="0" applyNumberFormat="1" applyFont="1" applyFill="1" applyBorder="1" applyAlignment="1" applyProtection="1">
      <alignment horizontal="center" vertical="center"/>
      <protection locked="0"/>
    </xf>
    <xf numFmtId="165" fontId="2" fillId="11" borderId="41" xfId="0" applyNumberFormat="1" applyFont="1" applyFill="1" applyBorder="1" applyAlignment="1" applyProtection="1">
      <alignment horizontal="center" vertical="center"/>
      <protection locked="0"/>
    </xf>
    <xf numFmtId="165" fontId="2" fillId="7" borderId="23" xfId="0" applyNumberFormat="1" applyFont="1" applyFill="1" applyBorder="1" applyAlignment="1" applyProtection="1">
      <alignment horizontal="center" vertical="center"/>
      <protection locked="0"/>
    </xf>
    <xf numFmtId="165" fontId="2" fillId="0" borderId="23" xfId="0" applyNumberFormat="1" applyFont="1" applyFill="1" applyBorder="1" applyAlignment="1" applyProtection="1">
      <alignment horizontal="center" vertical="center"/>
      <protection locked="0"/>
    </xf>
    <xf numFmtId="165" fontId="2" fillId="7" borderId="41" xfId="0" applyNumberFormat="1" applyFont="1" applyFill="1" applyBorder="1" applyAlignment="1" applyProtection="1">
      <alignment horizontal="center" vertical="center"/>
      <protection locked="0"/>
    </xf>
    <xf numFmtId="165" fontId="2" fillId="0" borderId="42" xfId="0" applyNumberFormat="1" applyFont="1" applyFill="1" applyBorder="1" applyAlignment="1" applyProtection="1">
      <alignment horizontal="center" vertical="center"/>
      <protection locked="0"/>
    </xf>
    <xf numFmtId="165" fontId="0" fillId="9" borderId="36" xfId="0" applyNumberFormat="1" applyFill="1" applyBorder="1"/>
    <xf numFmtId="165" fontId="2" fillId="7" borderId="42" xfId="0" applyNumberFormat="1" applyFont="1" applyFill="1" applyBorder="1" applyAlignment="1" applyProtection="1">
      <alignment horizontal="center" vertical="center"/>
      <protection locked="0"/>
    </xf>
    <xf numFmtId="165" fontId="2" fillId="12" borderId="43" xfId="0" applyNumberFormat="1" applyFont="1" applyFill="1" applyBorder="1" applyAlignment="1" applyProtection="1">
      <alignment horizontal="center" vertical="center"/>
      <protection locked="0"/>
    </xf>
    <xf numFmtId="165" fontId="2" fillId="12" borderId="46" xfId="0" applyNumberFormat="1" applyFont="1" applyFill="1" applyBorder="1" applyAlignment="1" applyProtection="1">
      <alignment horizontal="center" vertical="center"/>
      <protection locked="0"/>
    </xf>
    <xf numFmtId="1" fontId="2" fillId="7" borderId="5" xfId="0" applyNumberFormat="1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2" fillId="11" borderId="5" xfId="0" applyNumberFormat="1" applyFont="1" applyFill="1" applyBorder="1" applyAlignment="1" applyProtection="1">
      <alignment horizontal="center" vertical="center"/>
      <protection locked="0"/>
    </xf>
    <xf numFmtId="1" fontId="2" fillId="7" borderId="39" xfId="0" applyNumberFormat="1" applyFont="1" applyFill="1" applyBorder="1" applyAlignment="1" applyProtection="1">
      <alignment horizontal="center" vertical="center"/>
      <protection locked="0"/>
    </xf>
    <xf numFmtId="1" fontId="2" fillId="0" borderId="39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0" fillId="9" borderId="37" xfId="0" applyNumberFormat="1" applyFill="1" applyBorder="1"/>
    <xf numFmtId="1" fontId="2" fillId="7" borderId="0" xfId="0" applyNumberFormat="1" applyFont="1" applyFill="1" applyBorder="1" applyAlignment="1" applyProtection="1">
      <alignment horizontal="center" vertical="center"/>
      <protection locked="0"/>
    </xf>
    <xf numFmtId="1" fontId="2" fillId="12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/>
    <xf numFmtId="20" fontId="2" fillId="7" borderId="41" xfId="0" applyNumberFormat="1" applyFont="1" applyFill="1" applyBorder="1" applyAlignment="1" applyProtection="1">
      <alignment horizontal="center" vertical="center"/>
    </xf>
    <xf numFmtId="0" fontId="7" fillId="11" borderId="36" xfId="0" applyFont="1" applyFill="1" applyBorder="1" applyProtection="1"/>
    <xf numFmtId="0" fontId="0" fillId="11" borderId="36" xfId="0" applyFill="1" applyBorder="1" applyProtection="1"/>
    <xf numFmtId="0" fontId="7" fillId="11" borderId="36" xfId="0" applyFont="1" applyFill="1" applyBorder="1" applyAlignment="1" applyProtection="1">
      <alignment horizontal="center" vertical="center" wrapText="1"/>
    </xf>
    <xf numFmtId="0" fontId="15" fillId="11" borderId="48" xfId="0" applyFont="1" applyFill="1" applyBorder="1" applyAlignment="1" applyProtection="1">
      <alignment horizontal="center" vertical="center" wrapText="1"/>
    </xf>
    <xf numFmtId="0" fontId="0" fillId="3" borderId="55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center" vertical="center" wrapText="1"/>
    </xf>
    <xf numFmtId="0" fontId="2" fillId="12" borderId="70" xfId="0" applyFont="1" applyFill="1" applyBorder="1" applyAlignment="1" applyProtection="1">
      <alignment horizontal="center" vertical="center" wrapText="1"/>
    </xf>
    <xf numFmtId="0" fontId="12" fillId="15" borderId="71" xfId="0" applyFont="1" applyFill="1" applyBorder="1" applyAlignment="1" applyProtection="1">
      <alignment horizontal="center" vertical="center"/>
    </xf>
    <xf numFmtId="0" fontId="12" fillId="15" borderId="72" xfId="0" applyFont="1" applyFill="1" applyBorder="1" applyAlignment="1">
      <alignment horizontal="center" vertical="center"/>
    </xf>
    <xf numFmtId="0" fontId="11" fillId="15" borderId="72" xfId="0" applyFont="1" applyFill="1" applyBorder="1" applyAlignment="1" applyProtection="1">
      <alignment horizontal="center" vertical="center"/>
    </xf>
    <xf numFmtId="20" fontId="13" fillId="15" borderId="72" xfId="0" applyNumberFormat="1" applyFont="1" applyFill="1" applyBorder="1" applyAlignment="1" applyProtection="1">
      <alignment horizontal="center" vertical="center" wrapText="1"/>
    </xf>
    <xf numFmtId="20" fontId="12" fillId="15" borderId="72" xfId="0" applyNumberFormat="1" applyFont="1" applyFill="1" applyBorder="1" applyAlignment="1" applyProtection="1">
      <alignment horizontal="center" vertical="center" wrapText="1"/>
    </xf>
    <xf numFmtId="0" fontId="14" fillId="15" borderId="72" xfId="0" applyFont="1" applyFill="1" applyBorder="1" applyAlignment="1" applyProtection="1">
      <alignment horizontal="center" vertical="center" wrapText="1"/>
    </xf>
    <xf numFmtId="0" fontId="12" fillId="15" borderId="72" xfId="0" applyFont="1" applyFill="1" applyBorder="1" applyAlignment="1" applyProtection="1">
      <alignment horizontal="center" vertical="center" wrapText="1"/>
    </xf>
    <xf numFmtId="0" fontId="11" fillId="15" borderId="72" xfId="0" applyFont="1" applyFill="1" applyBorder="1" applyProtection="1"/>
    <xf numFmtId="165" fontId="12" fillId="15" borderId="73" xfId="0" applyNumberFormat="1" applyFont="1" applyFill="1" applyBorder="1" applyAlignment="1" applyProtection="1">
      <alignment horizontal="center" vertical="center"/>
      <protection locked="0"/>
    </xf>
    <xf numFmtId="0" fontId="0" fillId="14" borderId="34" xfId="0" applyFill="1" applyBorder="1" applyProtection="1"/>
    <xf numFmtId="0" fontId="0" fillId="14" borderId="37" xfId="0" applyFill="1" applyBorder="1" applyProtection="1"/>
    <xf numFmtId="0" fontId="1" fillId="14" borderId="37" xfId="0" applyFont="1" applyFill="1" applyBorder="1" applyProtection="1"/>
    <xf numFmtId="17" fontId="1" fillId="14" borderId="37" xfId="0" applyNumberFormat="1" applyFont="1" applyFill="1" applyBorder="1" applyProtection="1"/>
    <xf numFmtId="0" fontId="1" fillId="14" borderId="37" xfId="0" applyFont="1" applyFill="1" applyBorder="1" applyAlignment="1" applyProtection="1">
      <alignment horizontal="center"/>
    </xf>
    <xf numFmtId="0" fontId="0" fillId="14" borderId="35" xfId="0" applyFill="1" applyBorder="1" applyProtection="1"/>
    <xf numFmtId="0" fontId="2" fillId="12" borderId="49" xfId="0" applyFont="1" applyFill="1" applyBorder="1" applyAlignment="1" applyProtection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2" fillId="7" borderId="53" xfId="0" applyFont="1" applyFill="1" applyBorder="1" applyAlignment="1" applyProtection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2" fillId="7" borderId="19" xfId="0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1" fillId="14" borderId="37" xfId="0" applyFont="1" applyFill="1" applyBorder="1" applyAlignment="1" applyProtection="1">
      <alignment horizontal="center"/>
    </xf>
    <xf numFmtId="0" fontId="4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12" borderId="6" xfId="0" applyFont="1" applyFill="1" applyBorder="1" applyAlignment="1" applyProtection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49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7" borderId="50" xfId="0" applyFont="1" applyFill="1" applyBorder="1" applyAlignment="1" applyProtection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16" borderId="0" xfId="0" applyFont="1" applyFill="1" applyAlignment="1" applyProtection="1">
      <alignment horizontal="center"/>
    </xf>
  </cellXfs>
  <cellStyles count="1">
    <cellStyle name="normální" xfId="0" builtinId="0"/>
  </cellStyles>
  <dxfs count="26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ont>
        <i val="0"/>
        <condense val="0"/>
        <extend val="0"/>
        <color indexed="60"/>
      </font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sp macro="" textlink="">
      <xdr:nvSpPr>
        <xdr:cNvPr id="1121" name="AutoShape 19"/>
        <xdr:cNvSpPr>
          <a:spLocks/>
        </xdr:cNvSpPr>
      </xdr:nvSpPr>
      <xdr:spPr bwMode="auto">
        <a:xfrm>
          <a:off x="13677900" y="2181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13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21530" name="AutoShape 19"/>
        <xdr:cNvSpPr>
          <a:spLocks/>
        </xdr:cNvSpPr>
      </xdr:nvSpPr>
      <xdr:spPr bwMode="auto">
        <a:xfrm>
          <a:off x="13392150" y="2181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ntrol" Target="../activeX/activeX2.xml"/><Relationship Id="rId2" Type="http://schemas.openxmlformats.org/officeDocument/2006/relationships/hyperlink" Target="mailto:pruzkum@pedagogicka-komora.cz" TargetMode="External"/><Relationship Id="rId1" Type="http://schemas.openxmlformats.org/officeDocument/2006/relationships/hyperlink" Target="https://www.pedagogicka-komora.cz/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ntrol" Target="../activeX/activeX4.xml"/><Relationship Id="rId2" Type="http://schemas.openxmlformats.org/officeDocument/2006/relationships/hyperlink" Target="mailto:pruzkum@pedagogicka-komora.cz" TargetMode="External"/><Relationship Id="rId1" Type="http://schemas.openxmlformats.org/officeDocument/2006/relationships/hyperlink" Target="https://www.pedagogicka-komora.cz/" TargetMode="External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AM66"/>
  <sheetViews>
    <sheetView tabSelected="1" topLeftCell="D1" zoomScaleNormal="100" workbookViewId="0">
      <selection activeCell="E12" sqref="E12:I12"/>
    </sheetView>
  </sheetViews>
  <sheetFormatPr defaultRowHeight="12.75"/>
  <cols>
    <col min="1" max="3" width="2.140625" style="4" hidden="1" customWidth="1"/>
    <col min="4" max="4" width="10.42578125" style="4" bestFit="1" customWidth="1"/>
    <col min="5" max="5" width="6" style="4" customWidth="1"/>
    <col min="6" max="6" width="1.28515625" style="4" customWidth="1"/>
    <col min="7" max="7" width="5.5703125" style="4" bestFit="1" customWidth="1"/>
    <col min="8" max="8" width="2.5703125" style="4" customWidth="1"/>
    <col min="9" max="9" width="11.7109375" style="4" customWidth="1"/>
    <col min="10" max="10" width="8.140625" style="4" customWidth="1"/>
    <col min="11" max="11" width="8.85546875" style="4" customWidth="1"/>
    <col min="12" max="12" width="9.7109375" style="4" customWidth="1"/>
    <col min="13" max="13" width="14.28515625" style="4" customWidth="1"/>
    <col min="14" max="14" width="18.42578125" style="4" customWidth="1"/>
    <col min="15" max="15" width="80.42578125" style="4" customWidth="1"/>
    <col min="16" max="16" width="4.5703125" style="4" hidden="1" customWidth="1"/>
    <col min="17" max="17" width="5.42578125" style="4" hidden="1" customWidth="1"/>
    <col min="18" max="18" width="13.5703125" style="4" customWidth="1"/>
    <col min="19" max="22" width="2.85546875" style="4" customWidth="1"/>
    <col min="23" max="23" width="2.7109375" style="4" customWidth="1"/>
    <col min="24" max="39" width="2.85546875" style="4" customWidth="1"/>
    <col min="40" max="40" width="2.42578125" style="4" customWidth="1"/>
    <col min="41" max="42" width="9.140625" style="4"/>
    <col min="43" max="43" width="3.28515625" style="4" customWidth="1"/>
    <col min="44" max="46" width="2.85546875" style="4" customWidth="1"/>
    <col min="47" max="49" width="3.28515625" style="4" customWidth="1"/>
    <col min="50" max="16384" width="9.140625" style="4"/>
  </cols>
  <sheetData>
    <row r="1" spans="4:18" ht="5.25" customHeight="1">
      <c r="H1" s="22"/>
      <c r="I1" s="23"/>
      <c r="J1" s="23"/>
      <c r="K1" s="23"/>
      <c r="L1" s="23"/>
      <c r="M1" s="23"/>
      <c r="N1" s="23"/>
    </row>
    <row r="2" spans="4:18" ht="5.25" customHeight="1" thickBot="1">
      <c r="H2" s="23"/>
      <c r="I2" s="23"/>
      <c r="J2" s="23"/>
      <c r="K2" s="23"/>
      <c r="L2" s="23"/>
      <c r="M2" s="23"/>
      <c r="N2" s="23"/>
    </row>
    <row r="3" spans="4:18" ht="13.5" thickTop="1">
      <c r="D3" s="25" t="s">
        <v>0</v>
      </c>
      <c r="E3" s="26">
        <v>11</v>
      </c>
      <c r="F3" s="26"/>
      <c r="G3" s="27"/>
      <c r="H3" s="23"/>
      <c r="I3" s="23"/>
      <c r="J3" s="23"/>
      <c r="K3" s="23"/>
      <c r="L3" s="23"/>
      <c r="M3" s="23"/>
      <c r="N3" s="23"/>
      <c r="O3" s="214" t="s">
        <v>54</v>
      </c>
    </row>
    <row r="4" spans="4:18">
      <c r="D4" s="28" t="s">
        <v>1</v>
      </c>
      <c r="E4" s="29">
        <v>2018</v>
      </c>
      <c r="F4" s="29"/>
      <c r="G4" s="30"/>
      <c r="H4" s="24" t="s">
        <v>3</v>
      </c>
      <c r="I4" s="19" t="s">
        <v>12</v>
      </c>
      <c r="O4" s="212"/>
    </row>
    <row r="5" spans="4:18">
      <c r="D5" s="28" t="s">
        <v>16</v>
      </c>
      <c r="E5" s="31"/>
      <c r="F5" s="32"/>
      <c r="G5" s="33"/>
      <c r="H5" s="18" t="s">
        <v>20</v>
      </c>
      <c r="I5" s="15" t="s">
        <v>21</v>
      </c>
      <c r="O5" s="214" t="s">
        <v>55</v>
      </c>
    </row>
    <row r="6" spans="4:18">
      <c r="D6" s="28" t="s">
        <v>17</v>
      </c>
      <c r="E6" s="31"/>
      <c r="F6" s="34" t="s">
        <v>25</v>
      </c>
      <c r="G6" s="39"/>
      <c r="H6" s="18" t="s">
        <v>19</v>
      </c>
      <c r="I6" s="6" t="s">
        <v>22</v>
      </c>
      <c r="O6" s="213"/>
    </row>
    <row r="7" spans="4:18" ht="13.5" thickBot="1">
      <c r="D7" s="35" t="s">
        <v>18</v>
      </c>
      <c r="E7" s="36"/>
      <c r="F7" s="37"/>
      <c r="G7" s="38"/>
      <c r="H7" s="18" t="s">
        <v>23</v>
      </c>
      <c r="I7" s="15" t="s">
        <v>24</v>
      </c>
      <c r="O7" s="214" t="s">
        <v>56</v>
      </c>
    </row>
    <row r="8" spans="4:18" ht="13.5" thickTop="1">
      <c r="D8" s="5"/>
      <c r="E8" s="14"/>
      <c r="F8" s="14"/>
      <c r="H8" s="6"/>
      <c r="I8" s="12" t="str">
        <f>IF(OR(E8="",G8="So",G8="Ne",H8="S",M8&lt;&gt;""),"",$E$5)</f>
        <v/>
      </c>
      <c r="J8" s="13" t="str">
        <f>IF(OR(E8="",G8="So",G8="Ne",H8="S",M8&lt;&gt;""),"",$E$6)</f>
        <v/>
      </c>
      <c r="K8" s="13" t="str">
        <f>IF(OR(E8="",G8="So",G8="Ne",H8="S",M8&lt;&gt;""),"",$G$6)</f>
        <v/>
      </c>
      <c r="L8" s="13" t="str">
        <f>IF(OR(E8="",G8="So",G8="Ne",H8="S",M8&lt;&gt;""),"",$E$7)</f>
        <v/>
      </c>
      <c r="M8" s="13" t="str">
        <f>IF(H8="C","Služební cesta",IF(H8="D","Dovolená",IF(H8="N","Nemoc","")))</f>
        <v/>
      </c>
    </row>
    <row r="9" spans="4:18" ht="13.5" thickBot="1">
      <c r="D9" s="5"/>
      <c r="E9" s="14"/>
      <c r="F9" s="14"/>
      <c r="H9" s="6"/>
      <c r="I9" s="6"/>
    </row>
    <row r="10" spans="4:18" ht="24" thickBot="1">
      <c r="E10" s="179"/>
      <c r="F10" s="180"/>
      <c r="G10" s="180"/>
      <c r="H10" s="181"/>
      <c r="I10" s="197"/>
      <c r="J10" s="197"/>
      <c r="K10" s="197"/>
      <c r="L10" s="197"/>
      <c r="M10" s="197"/>
      <c r="N10" s="182"/>
      <c r="O10" s="183" t="s">
        <v>27</v>
      </c>
      <c r="P10" s="181"/>
      <c r="Q10" s="180"/>
      <c r="R10" s="184"/>
    </row>
    <row r="11" spans="4:18" ht="11.25" customHeight="1" thickBot="1"/>
    <row r="12" spans="4:18" ht="21" customHeight="1" thickBot="1">
      <c r="D12" s="16" t="s">
        <v>13</v>
      </c>
      <c r="E12" s="198"/>
      <c r="F12" s="198"/>
      <c r="G12" s="199"/>
      <c r="H12" s="199"/>
      <c r="I12" s="199"/>
      <c r="J12" s="16" t="s">
        <v>28</v>
      </c>
      <c r="K12" s="198"/>
      <c r="L12" s="198"/>
      <c r="M12" s="16" t="s">
        <v>14</v>
      </c>
      <c r="N12" s="17">
        <v>43405</v>
      </c>
      <c r="O12" s="162" t="s">
        <v>50</v>
      </c>
      <c r="R12" s="163" t="s">
        <v>51</v>
      </c>
    </row>
    <row r="13" spans="4:18" ht="12.75" customHeight="1" thickBot="1"/>
    <row r="14" spans="4:18" ht="45" customHeight="1" thickTop="1" thickBot="1">
      <c r="E14" s="200" t="s">
        <v>2</v>
      </c>
      <c r="F14" s="201"/>
      <c r="G14" s="166"/>
      <c r="H14" s="167" t="s">
        <v>3</v>
      </c>
      <c r="I14" s="99" t="s">
        <v>30</v>
      </c>
      <c r="J14" s="202" t="s">
        <v>39</v>
      </c>
      <c r="K14" s="203"/>
      <c r="L14" s="168" t="s">
        <v>32</v>
      </c>
      <c r="M14" s="99" t="s">
        <v>33</v>
      </c>
      <c r="N14" s="99" t="s">
        <v>34</v>
      </c>
      <c r="O14" s="169" t="s">
        <v>46</v>
      </c>
      <c r="R14" s="99" t="s">
        <v>36</v>
      </c>
    </row>
    <row r="15" spans="4:18" s="160" customFormat="1" ht="20.25" customHeight="1" thickBot="1">
      <c r="E15" s="170"/>
      <c r="F15" s="171"/>
      <c r="G15" s="172"/>
      <c r="H15" s="172"/>
      <c r="I15" s="173">
        <v>2.0833333333333332E-2</v>
      </c>
      <c r="J15" s="174">
        <v>0.3125</v>
      </c>
      <c r="K15" s="174">
        <v>0.625</v>
      </c>
      <c r="L15" s="175">
        <v>5</v>
      </c>
      <c r="M15" s="173">
        <v>0</v>
      </c>
      <c r="N15" s="173">
        <v>0.10416666666666667</v>
      </c>
      <c r="O15" s="176" t="s">
        <v>53</v>
      </c>
      <c r="P15" s="177"/>
      <c r="Q15" s="177"/>
      <c r="R15" s="178">
        <f>I15+K15-J15+N15</f>
        <v>0.43750000000000006</v>
      </c>
    </row>
    <row r="16" spans="4:18" ht="18.75" customHeight="1" thickBot="1">
      <c r="E16" s="193">
        <v>1</v>
      </c>
      <c r="F16" s="194"/>
      <c r="G16" s="44" t="str">
        <f t="shared" ref="G16:G46" si="0">IF(E16="",E16,HLOOKUP(WEEKDAY(CONCATENATE(E16,".",$E$3,".",$E$4),2),$R$52:$X$53,2))</f>
        <v>Čt</v>
      </c>
      <c r="H16" s="1"/>
      <c r="I16" s="112"/>
      <c r="J16" s="126"/>
      <c r="K16" s="127"/>
      <c r="L16" s="151"/>
      <c r="M16" s="145"/>
      <c r="N16" s="145"/>
      <c r="O16" s="101"/>
      <c r="P16" s="20">
        <f t="shared" ref="P16:P46" si="1">(IF(OR(I16="",J16="",K16="",L16=""),0,L16-I16 - (K16-J16)))</f>
        <v>0</v>
      </c>
      <c r="Q16" s="21">
        <f>HOUR(P16)*60+MINUTE(P16)+IF(G16="Po",0,Q14)</f>
        <v>0</v>
      </c>
      <c r="R16" s="145">
        <f>I16+K16-J16+N16</f>
        <v>0</v>
      </c>
    </row>
    <row r="17" spans="5:39" ht="18.75" customHeight="1" thickBot="1">
      <c r="E17" s="191">
        <f>IF(E16&lt;$AI$52,E16+1,"")</f>
        <v>2</v>
      </c>
      <c r="F17" s="192"/>
      <c r="G17" s="47" t="str">
        <f t="shared" si="0"/>
        <v>Pá</v>
      </c>
      <c r="H17" s="48"/>
      <c r="I17" s="113"/>
      <c r="J17" s="114"/>
      <c r="K17" s="115"/>
      <c r="L17" s="152"/>
      <c r="M17" s="141"/>
      <c r="N17" s="141"/>
      <c r="O17" s="102"/>
      <c r="P17" s="20">
        <f t="shared" si="1"/>
        <v>0</v>
      </c>
      <c r="Q17" s="21">
        <f t="shared" ref="Q17:Q46" si="2">HOUR(P17)*60+MINUTE(P17)+IF(G17="Po",0,Q16)</f>
        <v>0</v>
      </c>
      <c r="R17" s="140">
        <f t="shared" ref="R17:R45" si="3">I17+K17-J17+N17</f>
        <v>0</v>
      </c>
    </row>
    <row r="18" spans="5:39" ht="18.75" customHeight="1" thickBot="1">
      <c r="E18" s="187">
        <f>IF(E17&lt;$AI$52,E17+1,"")</f>
        <v>3</v>
      </c>
      <c r="F18" s="188"/>
      <c r="G18" s="47" t="str">
        <f t="shared" si="0"/>
        <v>So</v>
      </c>
      <c r="H18" s="1"/>
      <c r="I18" s="116"/>
      <c r="J18" s="117"/>
      <c r="K18" s="118"/>
      <c r="L18" s="153"/>
      <c r="M18" s="142"/>
      <c r="N18" s="142"/>
      <c r="O18" s="103"/>
      <c r="P18" s="73">
        <f t="shared" si="1"/>
        <v>0</v>
      </c>
      <c r="Q18" s="74">
        <f t="shared" si="2"/>
        <v>0</v>
      </c>
      <c r="R18" s="140">
        <f t="shared" si="3"/>
        <v>0</v>
      </c>
    </row>
    <row r="19" spans="5:39" ht="18.75" customHeight="1" thickBot="1">
      <c r="E19" s="187">
        <f>IF(E18&lt;$AI$52,E18+1,"")</f>
        <v>4</v>
      </c>
      <c r="F19" s="188"/>
      <c r="G19" s="47" t="str">
        <f t="shared" si="0"/>
        <v>Ne</v>
      </c>
      <c r="H19" s="1"/>
      <c r="I19" s="116"/>
      <c r="J19" s="117"/>
      <c r="K19" s="118"/>
      <c r="L19" s="153"/>
      <c r="M19" s="142"/>
      <c r="N19" s="142"/>
      <c r="O19" s="103"/>
      <c r="P19" s="73">
        <f t="shared" si="1"/>
        <v>0</v>
      </c>
      <c r="Q19" s="74">
        <f t="shared" si="2"/>
        <v>0</v>
      </c>
      <c r="R19" s="140">
        <f t="shared" si="3"/>
        <v>0</v>
      </c>
    </row>
    <row r="20" spans="5:39" ht="18.75" customHeight="1" thickBot="1">
      <c r="E20" s="191">
        <f>IF(E19&lt;$AI$52,E19+1,"")</f>
        <v>5</v>
      </c>
      <c r="F20" s="192"/>
      <c r="G20" s="47" t="str">
        <f t="shared" si="0"/>
        <v>Po</v>
      </c>
      <c r="H20" s="48"/>
      <c r="I20" s="113"/>
      <c r="J20" s="114"/>
      <c r="K20" s="115"/>
      <c r="L20" s="152"/>
      <c r="M20" s="141"/>
      <c r="N20" s="141"/>
      <c r="O20" s="102"/>
      <c r="P20" s="20">
        <f t="shared" si="1"/>
        <v>0</v>
      </c>
      <c r="Q20" s="21">
        <f t="shared" si="2"/>
        <v>0</v>
      </c>
      <c r="R20" s="140">
        <f t="shared" si="3"/>
        <v>0</v>
      </c>
    </row>
    <row r="21" spans="5:39" ht="18.75" customHeight="1" thickBot="1">
      <c r="E21" s="187">
        <f t="shared" ref="E21:E45" si="4">IF(E20&lt;$AI$52,E20+1,"")</f>
        <v>6</v>
      </c>
      <c r="F21" s="188"/>
      <c r="G21" s="52" t="str">
        <f t="shared" si="0"/>
        <v>Út</v>
      </c>
      <c r="H21" s="1"/>
      <c r="I21" s="119"/>
      <c r="J21" s="120"/>
      <c r="K21" s="121"/>
      <c r="L21" s="154"/>
      <c r="M21" s="143"/>
      <c r="N21" s="143"/>
      <c r="O21" s="102"/>
      <c r="P21" s="20">
        <f t="shared" si="1"/>
        <v>0</v>
      </c>
      <c r="Q21" s="21">
        <f t="shared" si="2"/>
        <v>0</v>
      </c>
      <c r="R21" s="140">
        <f t="shared" si="3"/>
        <v>0</v>
      </c>
    </row>
    <row r="22" spans="5:39" ht="18.75" customHeight="1" thickBot="1">
      <c r="E22" s="187">
        <f t="shared" si="4"/>
        <v>7</v>
      </c>
      <c r="F22" s="188"/>
      <c r="G22" s="45" t="str">
        <f t="shared" si="0"/>
        <v>St</v>
      </c>
      <c r="H22" s="1"/>
      <c r="I22" s="119"/>
      <c r="J22" s="120"/>
      <c r="K22" s="121"/>
      <c r="L22" s="154"/>
      <c r="M22" s="143"/>
      <c r="N22" s="143"/>
      <c r="O22" s="102"/>
      <c r="P22" s="20">
        <f t="shared" si="1"/>
        <v>0</v>
      </c>
      <c r="Q22" s="21">
        <f t="shared" si="2"/>
        <v>0</v>
      </c>
      <c r="R22" s="140">
        <f t="shared" si="3"/>
        <v>0</v>
      </c>
    </row>
    <row r="23" spans="5:39" ht="18.75" customHeight="1" thickBot="1">
      <c r="E23" s="191">
        <f>IF(E22&lt;$AI$52,E22+1,"")</f>
        <v>8</v>
      </c>
      <c r="F23" s="192"/>
      <c r="G23" s="47" t="str">
        <f t="shared" si="0"/>
        <v>Čt</v>
      </c>
      <c r="H23" s="53"/>
      <c r="I23" s="113"/>
      <c r="J23" s="114"/>
      <c r="K23" s="115"/>
      <c r="L23" s="152"/>
      <c r="M23" s="141"/>
      <c r="N23" s="141"/>
      <c r="O23" s="102"/>
      <c r="P23" s="20">
        <f t="shared" si="1"/>
        <v>0</v>
      </c>
      <c r="Q23" s="21">
        <f t="shared" si="2"/>
        <v>0</v>
      </c>
      <c r="R23" s="140">
        <f t="shared" si="3"/>
        <v>0</v>
      </c>
    </row>
    <row r="24" spans="5:39" ht="18.75" customHeight="1" thickBot="1">
      <c r="E24" s="187">
        <f t="shared" si="4"/>
        <v>9</v>
      </c>
      <c r="F24" s="188"/>
      <c r="G24" s="47" t="str">
        <f t="shared" si="0"/>
        <v>Pá</v>
      </c>
      <c r="H24" s="1"/>
      <c r="I24" s="122"/>
      <c r="J24" s="123"/>
      <c r="K24" s="124"/>
      <c r="L24" s="155"/>
      <c r="M24" s="144"/>
      <c r="N24" s="144"/>
      <c r="O24" s="102"/>
      <c r="P24" s="20">
        <f t="shared" si="1"/>
        <v>0</v>
      </c>
      <c r="Q24" s="21">
        <f t="shared" si="2"/>
        <v>0</v>
      </c>
      <c r="R24" s="140">
        <f t="shared" si="3"/>
        <v>0</v>
      </c>
    </row>
    <row r="25" spans="5:39" ht="18.75" customHeight="1" thickBot="1">
      <c r="E25" s="187">
        <f t="shared" si="4"/>
        <v>10</v>
      </c>
      <c r="F25" s="188"/>
      <c r="G25" s="47" t="str">
        <f t="shared" si="0"/>
        <v>So</v>
      </c>
      <c r="H25" s="1"/>
      <c r="I25" s="125"/>
      <c r="J25" s="114"/>
      <c r="K25" s="115"/>
      <c r="L25" s="152"/>
      <c r="M25" s="141"/>
      <c r="N25" s="141"/>
      <c r="O25" s="103"/>
      <c r="P25" s="20">
        <f t="shared" si="1"/>
        <v>0</v>
      </c>
      <c r="Q25" s="21">
        <f t="shared" si="2"/>
        <v>0</v>
      </c>
      <c r="R25" s="140">
        <f t="shared" si="3"/>
        <v>0</v>
      </c>
      <c r="AM25" s="4" t="s">
        <v>26</v>
      </c>
    </row>
    <row r="26" spans="5:39" ht="18.75" customHeight="1" thickBot="1">
      <c r="E26" s="187">
        <f t="shared" si="4"/>
        <v>11</v>
      </c>
      <c r="F26" s="188"/>
      <c r="G26" s="47" t="str">
        <f t="shared" si="0"/>
        <v>Ne</v>
      </c>
      <c r="H26" s="1"/>
      <c r="I26" s="125"/>
      <c r="J26" s="114"/>
      <c r="K26" s="115"/>
      <c r="L26" s="152"/>
      <c r="M26" s="141"/>
      <c r="N26" s="141"/>
      <c r="O26" s="103"/>
      <c r="P26" s="20">
        <f t="shared" si="1"/>
        <v>0</v>
      </c>
      <c r="Q26" s="21">
        <f t="shared" si="2"/>
        <v>0</v>
      </c>
      <c r="R26" s="140">
        <f t="shared" si="3"/>
        <v>0</v>
      </c>
    </row>
    <row r="27" spans="5:39" ht="18.75" customHeight="1" thickBot="1">
      <c r="E27" s="187">
        <f t="shared" si="4"/>
        <v>12</v>
      </c>
      <c r="F27" s="188"/>
      <c r="G27" s="47" t="str">
        <f t="shared" si="0"/>
        <v>Po</v>
      </c>
      <c r="H27" s="1"/>
      <c r="I27" s="125"/>
      <c r="J27" s="114"/>
      <c r="K27" s="115"/>
      <c r="L27" s="152"/>
      <c r="M27" s="141"/>
      <c r="N27" s="141"/>
      <c r="O27" s="102"/>
      <c r="P27" s="20">
        <f t="shared" si="1"/>
        <v>0</v>
      </c>
      <c r="Q27" s="21">
        <f t="shared" si="2"/>
        <v>0</v>
      </c>
      <c r="R27" s="140">
        <f t="shared" si="3"/>
        <v>0</v>
      </c>
    </row>
    <row r="28" spans="5:39" ht="18.75" customHeight="1" thickBot="1">
      <c r="E28" s="187">
        <f t="shared" si="4"/>
        <v>13</v>
      </c>
      <c r="F28" s="188"/>
      <c r="G28" s="52" t="str">
        <f t="shared" si="0"/>
        <v>Út</v>
      </c>
      <c r="H28" s="1"/>
      <c r="I28" s="119"/>
      <c r="J28" s="120"/>
      <c r="K28" s="121"/>
      <c r="L28" s="154"/>
      <c r="M28" s="143"/>
      <c r="N28" s="143"/>
      <c r="O28" s="102"/>
      <c r="P28" s="20">
        <f t="shared" si="1"/>
        <v>0</v>
      </c>
      <c r="Q28" s="21">
        <f t="shared" si="2"/>
        <v>0</v>
      </c>
      <c r="R28" s="140">
        <f t="shared" si="3"/>
        <v>0</v>
      </c>
    </row>
    <row r="29" spans="5:39" ht="18.75" customHeight="1" thickBot="1">
      <c r="E29" s="187">
        <f t="shared" si="4"/>
        <v>14</v>
      </c>
      <c r="F29" s="188"/>
      <c r="G29" s="45" t="str">
        <f t="shared" si="0"/>
        <v>St</v>
      </c>
      <c r="H29" s="1"/>
      <c r="I29" s="119"/>
      <c r="J29" s="120"/>
      <c r="K29" s="121"/>
      <c r="L29" s="154"/>
      <c r="M29" s="143"/>
      <c r="N29" s="143"/>
      <c r="O29" s="102"/>
      <c r="P29" s="20">
        <f t="shared" si="1"/>
        <v>0</v>
      </c>
      <c r="Q29" s="21">
        <f t="shared" si="2"/>
        <v>0</v>
      </c>
      <c r="R29" s="140">
        <f t="shared" si="3"/>
        <v>0</v>
      </c>
    </row>
    <row r="30" spans="5:39" ht="18.75" customHeight="1" thickBot="1">
      <c r="E30" s="187">
        <f t="shared" si="4"/>
        <v>15</v>
      </c>
      <c r="F30" s="188"/>
      <c r="G30" s="44" t="str">
        <f t="shared" si="0"/>
        <v>Čt</v>
      </c>
      <c r="H30" s="1"/>
      <c r="I30" s="112"/>
      <c r="J30" s="126"/>
      <c r="K30" s="127"/>
      <c r="L30" s="151"/>
      <c r="M30" s="145"/>
      <c r="N30" s="145"/>
      <c r="O30" s="102"/>
      <c r="P30" s="20">
        <f t="shared" si="1"/>
        <v>0</v>
      </c>
      <c r="Q30" s="21">
        <f t="shared" si="2"/>
        <v>0</v>
      </c>
      <c r="R30" s="140">
        <f t="shared" si="3"/>
        <v>0</v>
      </c>
    </row>
    <row r="31" spans="5:39" ht="18.75" customHeight="1" thickBot="1">
      <c r="E31" s="189">
        <f t="shared" si="4"/>
        <v>16</v>
      </c>
      <c r="F31" s="190"/>
      <c r="G31" s="54" t="str">
        <f t="shared" si="0"/>
        <v>Pá</v>
      </c>
      <c r="H31" s="55"/>
      <c r="I31" s="128"/>
      <c r="J31" s="129"/>
      <c r="K31" s="130"/>
      <c r="L31" s="156"/>
      <c r="M31" s="146"/>
      <c r="N31" s="146"/>
      <c r="O31" s="102"/>
      <c r="P31" s="20">
        <f t="shared" si="1"/>
        <v>0</v>
      </c>
      <c r="Q31" s="21">
        <f t="shared" si="2"/>
        <v>0</v>
      </c>
      <c r="R31" s="140">
        <f t="shared" si="3"/>
        <v>0</v>
      </c>
    </row>
    <row r="32" spans="5:39" ht="18.75" customHeight="1" thickBot="1">
      <c r="E32" s="195">
        <f t="shared" si="4"/>
        <v>17</v>
      </c>
      <c r="F32" s="196"/>
      <c r="G32" s="58" t="str">
        <f t="shared" si="0"/>
        <v>So</v>
      </c>
      <c r="H32" s="91"/>
      <c r="I32" s="131"/>
      <c r="J32" s="132"/>
      <c r="K32" s="133"/>
      <c r="L32" s="157"/>
      <c r="M32" s="147"/>
      <c r="N32" s="147"/>
      <c r="O32" s="104"/>
      <c r="P32" s="94">
        <f t="shared" si="1"/>
        <v>0</v>
      </c>
      <c r="Q32" s="95">
        <f t="shared" si="2"/>
        <v>0</v>
      </c>
      <c r="R32" s="140">
        <f t="shared" si="3"/>
        <v>0</v>
      </c>
    </row>
    <row r="33" spans="5:18" ht="18.75" customHeight="1" thickBot="1">
      <c r="E33" s="193">
        <f t="shared" si="4"/>
        <v>18</v>
      </c>
      <c r="F33" s="194"/>
      <c r="G33" s="47" t="str">
        <f t="shared" si="0"/>
        <v>Ne</v>
      </c>
      <c r="H33" s="1"/>
      <c r="I33" s="113"/>
      <c r="J33" s="114"/>
      <c r="K33" s="115"/>
      <c r="L33" s="152"/>
      <c r="M33" s="141"/>
      <c r="N33" s="141"/>
      <c r="O33" s="103"/>
      <c r="P33" s="20">
        <f t="shared" si="1"/>
        <v>0</v>
      </c>
      <c r="Q33" s="21">
        <f t="shared" si="2"/>
        <v>0</v>
      </c>
      <c r="R33" s="140">
        <f t="shared" si="3"/>
        <v>0</v>
      </c>
    </row>
    <row r="34" spans="5:18" ht="18.75" customHeight="1" thickBot="1">
      <c r="E34" s="187">
        <f t="shared" si="4"/>
        <v>19</v>
      </c>
      <c r="F34" s="188"/>
      <c r="G34" s="47" t="str">
        <f t="shared" si="0"/>
        <v>Po</v>
      </c>
      <c r="H34" s="1"/>
      <c r="I34" s="113"/>
      <c r="J34" s="114"/>
      <c r="K34" s="115"/>
      <c r="L34" s="152"/>
      <c r="M34" s="141"/>
      <c r="N34" s="141"/>
      <c r="O34" s="102"/>
      <c r="P34" s="20">
        <f t="shared" si="1"/>
        <v>0</v>
      </c>
      <c r="Q34" s="21">
        <f t="shared" si="2"/>
        <v>0</v>
      </c>
      <c r="R34" s="140">
        <f t="shared" si="3"/>
        <v>0</v>
      </c>
    </row>
    <row r="35" spans="5:18" ht="18.75" customHeight="1" thickBot="1">
      <c r="E35" s="187">
        <f t="shared" si="4"/>
        <v>20</v>
      </c>
      <c r="F35" s="188"/>
      <c r="G35" s="45" t="str">
        <f t="shared" si="0"/>
        <v>Út</v>
      </c>
      <c r="H35" s="1"/>
      <c r="I35" s="119"/>
      <c r="J35" s="120"/>
      <c r="K35" s="121"/>
      <c r="L35" s="154"/>
      <c r="M35" s="143"/>
      <c r="N35" s="143"/>
      <c r="O35" s="102"/>
      <c r="P35" s="20">
        <f t="shared" si="1"/>
        <v>0</v>
      </c>
      <c r="Q35" s="21">
        <f t="shared" si="2"/>
        <v>0</v>
      </c>
      <c r="R35" s="140">
        <f t="shared" si="3"/>
        <v>0</v>
      </c>
    </row>
    <row r="36" spans="5:18" ht="18.75" customHeight="1" thickBot="1">
      <c r="E36" s="187">
        <f t="shared" si="4"/>
        <v>21</v>
      </c>
      <c r="F36" s="188"/>
      <c r="G36" s="45" t="str">
        <f t="shared" si="0"/>
        <v>St</v>
      </c>
      <c r="H36" s="1"/>
      <c r="I36" s="119"/>
      <c r="J36" s="120"/>
      <c r="K36" s="121"/>
      <c r="L36" s="154"/>
      <c r="M36" s="143"/>
      <c r="N36" s="143"/>
      <c r="O36" s="102"/>
      <c r="P36" s="20">
        <f t="shared" si="1"/>
        <v>0</v>
      </c>
      <c r="Q36" s="21">
        <f t="shared" si="2"/>
        <v>0</v>
      </c>
      <c r="R36" s="140">
        <f t="shared" si="3"/>
        <v>0</v>
      </c>
    </row>
    <row r="37" spans="5:18" ht="18.75" customHeight="1" thickBot="1">
      <c r="E37" s="187">
        <f t="shared" si="4"/>
        <v>22</v>
      </c>
      <c r="F37" s="188"/>
      <c r="G37" s="44" t="str">
        <f t="shared" si="0"/>
        <v>Čt</v>
      </c>
      <c r="H37" s="1"/>
      <c r="I37" s="112"/>
      <c r="J37" s="126"/>
      <c r="K37" s="127"/>
      <c r="L37" s="151"/>
      <c r="M37" s="145"/>
      <c r="N37" s="145"/>
      <c r="O37" s="102"/>
      <c r="P37" s="20">
        <f t="shared" si="1"/>
        <v>0</v>
      </c>
      <c r="Q37" s="21">
        <f t="shared" si="2"/>
        <v>0</v>
      </c>
      <c r="R37" s="140">
        <f t="shared" si="3"/>
        <v>0</v>
      </c>
    </row>
    <row r="38" spans="5:18" ht="18.75" customHeight="1" thickBot="1">
      <c r="E38" s="187">
        <f t="shared" si="4"/>
        <v>23</v>
      </c>
      <c r="F38" s="188"/>
      <c r="G38" s="47" t="str">
        <f t="shared" si="0"/>
        <v>Pá</v>
      </c>
      <c r="H38" s="1"/>
      <c r="I38" s="113"/>
      <c r="J38" s="114"/>
      <c r="K38" s="115"/>
      <c r="L38" s="152"/>
      <c r="M38" s="141"/>
      <c r="N38" s="141"/>
      <c r="O38" s="102"/>
      <c r="P38" s="20">
        <f t="shared" si="1"/>
        <v>0</v>
      </c>
      <c r="Q38" s="21">
        <f t="shared" si="2"/>
        <v>0</v>
      </c>
      <c r="R38" s="140">
        <f t="shared" si="3"/>
        <v>0</v>
      </c>
    </row>
    <row r="39" spans="5:18" ht="18.75" customHeight="1" thickBot="1">
      <c r="E39" s="187">
        <f t="shared" si="4"/>
        <v>24</v>
      </c>
      <c r="F39" s="188"/>
      <c r="G39" s="47" t="str">
        <f t="shared" si="0"/>
        <v>So</v>
      </c>
      <c r="H39" s="1"/>
      <c r="I39" s="113"/>
      <c r="J39" s="114"/>
      <c r="K39" s="115"/>
      <c r="L39" s="152"/>
      <c r="M39" s="141"/>
      <c r="N39" s="141"/>
      <c r="O39" s="103"/>
      <c r="P39" s="20">
        <f t="shared" si="1"/>
        <v>0</v>
      </c>
      <c r="Q39" s="21">
        <f t="shared" si="2"/>
        <v>0</v>
      </c>
      <c r="R39" s="140">
        <f t="shared" si="3"/>
        <v>0</v>
      </c>
    </row>
    <row r="40" spans="5:18" ht="18.75" customHeight="1" thickBot="1">
      <c r="E40" s="187">
        <f t="shared" si="4"/>
        <v>25</v>
      </c>
      <c r="F40" s="188"/>
      <c r="G40" s="47" t="str">
        <f t="shared" si="0"/>
        <v>Ne</v>
      </c>
      <c r="H40" s="1"/>
      <c r="I40" s="113"/>
      <c r="J40" s="114"/>
      <c r="K40" s="115"/>
      <c r="L40" s="152"/>
      <c r="M40" s="141"/>
      <c r="N40" s="141"/>
      <c r="O40" s="103"/>
      <c r="P40" s="20">
        <f t="shared" si="1"/>
        <v>0</v>
      </c>
      <c r="Q40" s="21">
        <f t="shared" si="2"/>
        <v>0</v>
      </c>
      <c r="R40" s="140">
        <f t="shared" si="3"/>
        <v>0</v>
      </c>
    </row>
    <row r="41" spans="5:18" ht="18.75" customHeight="1" thickBot="1">
      <c r="E41" s="187">
        <f t="shared" si="4"/>
        <v>26</v>
      </c>
      <c r="F41" s="188"/>
      <c r="G41" s="47" t="str">
        <f t="shared" si="0"/>
        <v>Po</v>
      </c>
      <c r="H41" s="1"/>
      <c r="I41" s="113"/>
      <c r="J41" s="114"/>
      <c r="K41" s="115"/>
      <c r="L41" s="152"/>
      <c r="M41" s="141"/>
      <c r="N41" s="141"/>
      <c r="O41" s="102"/>
      <c r="P41" s="20">
        <f t="shared" si="1"/>
        <v>0</v>
      </c>
      <c r="Q41" s="21">
        <f t="shared" si="2"/>
        <v>0</v>
      </c>
      <c r="R41" s="140">
        <f t="shared" si="3"/>
        <v>0</v>
      </c>
    </row>
    <row r="42" spans="5:18" ht="18.75" customHeight="1" thickBot="1">
      <c r="E42" s="187">
        <f t="shared" si="4"/>
        <v>27</v>
      </c>
      <c r="F42" s="188"/>
      <c r="G42" s="45" t="str">
        <f t="shared" si="0"/>
        <v>Út</v>
      </c>
      <c r="H42" s="1"/>
      <c r="I42" s="122"/>
      <c r="J42" s="123"/>
      <c r="K42" s="124"/>
      <c r="L42" s="155"/>
      <c r="M42" s="144"/>
      <c r="N42" s="144"/>
      <c r="O42" s="102"/>
      <c r="P42" s="20">
        <f t="shared" si="1"/>
        <v>0</v>
      </c>
      <c r="Q42" s="21">
        <f t="shared" si="2"/>
        <v>0</v>
      </c>
      <c r="R42" s="140">
        <f t="shared" si="3"/>
        <v>0</v>
      </c>
    </row>
    <row r="43" spans="5:18" ht="18.75" customHeight="1" thickBot="1">
      <c r="E43" s="187">
        <f t="shared" si="4"/>
        <v>28</v>
      </c>
      <c r="F43" s="188"/>
      <c r="G43" s="45" t="str">
        <f t="shared" si="0"/>
        <v>St</v>
      </c>
      <c r="H43" s="1"/>
      <c r="I43" s="119"/>
      <c r="J43" s="120"/>
      <c r="K43" s="121"/>
      <c r="L43" s="154"/>
      <c r="M43" s="143"/>
      <c r="N43" s="143"/>
      <c r="O43" s="102"/>
      <c r="P43" s="20">
        <f t="shared" si="1"/>
        <v>0</v>
      </c>
      <c r="Q43" s="21">
        <f t="shared" si="2"/>
        <v>0</v>
      </c>
      <c r="R43" s="140">
        <f t="shared" si="3"/>
        <v>0</v>
      </c>
    </row>
    <row r="44" spans="5:18" ht="18.75" customHeight="1" thickBot="1">
      <c r="E44" s="187">
        <f t="shared" si="4"/>
        <v>29</v>
      </c>
      <c r="F44" s="188"/>
      <c r="G44" s="44" t="str">
        <f t="shared" si="0"/>
        <v>Čt</v>
      </c>
      <c r="H44" s="1"/>
      <c r="I44" s="112"/>
      <c r="J44" s="126"/>
      <c r="K44" s="127"/>
      <c r="L44" s="151"/>
      <c r="M44" s="145"/>
      <c r="N44" s="145"/>
      <c r="O44" s="102"/>
      <c r="P44" s="20">
        <f t="shared" si="1"/>
        <v>0</v>
      </c>
      <c r="Q44" s="21">
        <f t="shared" si="2"/>
        <v>0</v>
      </c>
      <c r="R44" s="140">
        <f t="shared" si="3"/>
        <v>0</v>
      </c>
    </row>
    <row r="45" spans="5:18" ht="18.75" customHeight="1" thickBot="1">
      <c r="E45" s="189">
        <f t="shared" si="4"/>
        <v>30</v>
      </c>
      <c r="F45" s="190"/>
      <c r="G45" s="75" t="str">
        <f t="shared" si="0"/>
        <v>Pá</v>
      </c>
      <c r="H45" s="55"/>
      <c r="I45" s="134"/>
      <c r="J45" s="135"/>
      <c r="K45" s="136"/>
      <c r="L45" s="158"/>
      <c r="M45" s="148"/>
      <c r="N45" s="148"/>
      <c r="O45" s="105"/>
      <c r="P45" s="20">
        <f t="shared" si="1"/>
        <v>0</v>
      </c>
      <c r="Q45" s="21">
        <f t="shared" si="2"/>
        <v>0</v>
      </c>
      <c r="R45" s="140">
        <f t="shared" si="3"/>
        <v>0</v>
      </c>
    </row>
    <row r="46" spans="5:18" ht="18.75" customHeight="1" thickTop="1" thickBot="1">
      <c r="E46" s="185" t="str">
        <f>IF(E45&lt;$AI$52,E45+1,"")</f>
        <v/>
      </c>
      <c r="F46" s="186"/>
      <c r="G46" s="89" t="str">
        <f t="shared" si="0"/>
        <v/>
      </c>
      <c r="H46" s="88"/>
      <c r="I46" s="137">
        <f>SUM(I16:I45)</f>
        <v>0</v>
      </c>
      <c r="J46" s="138"/>
      <c r="K46" s="139"/>
      <c r="L46" s="159">
        <f>SUM(L16:L45)</f>
        <v>0</v>
      </c>
      <c r="M46" s="149">
        <f>SUM(M16:M45)</f>
        <v>0</v>
      </c>
      <c r="N46" s="149">
        <f>SUM(N16:N45)</f>
        <v>0</v>
      </c>
      <c r="O46" s="106" t="s">
        <v>37</v>
      </c>
      <c r="P46" s="20">
        <f t="shared" si="1"/>
        <v>0</v>
      </c>
      <c r="Q46" s="21">
        <f t="shared" si="2"/>
        <v>0</v>
      </c>
      <c r="R46" s="150">
        <f>SUM(R16:R45)</f>
        <v>0</v>
      </c>
    </row>
    <row r="47" spans="5:18" ht="18" customHeight="1" thickTop="1">
      <c r="E47" s="9"/>
      <c r="F47" s="9"/>
      <c r="G47" s="10"/>
      <c r="H47" s="3"/>
      <c r="I47" s="2"/>
      <c r="J47" s="2"/>
      <c r="K47" s="2"/>
      <c r="L47" s="2"/>
      <c r="M47" s="2"/>
      <c r="N47" s="2"/>
    </row>
    <row r="48" spans="5:18" ht="18" customHeight="1">
      <c r="E48" s="9"/>
      <c r="F48" s="9"/>
      <c r="G48" s="10"/>
      <c r="H48" s="3"/>
      <c r="I48" s="2"/>
      <c r="J48" s="2"/>
      <c r="K48" s="2"/>
      <c r="L48" s="2"/>
      <c r="M48" s="2"/>
      <c r="N48" s="2"/>
    </row>
    <row r="49" spans="5:35"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5:35">
      <c r="J50" s="6"/>
      <c r="K50" s="6"/>
      <c r="L50" s="6"/>
      <c r="M50" s="6"/>
    </row>
    <row r="51" spans="5:35">
      <c r="H51" s="5" t="s">
        <v>29</v>
      </c>
      <c r="I51" s="2" t="s">
        <v>38</v>
      </c>
      <c r="M51" s="5"/>
      <c r="N51" s="2" t="s">
        <v>26</v>
      </c>
    </row>
    <row r="52" spans="5:35" hidden="1">
      <c r="R52" s="4">
        <v>1</v>
      </c>
      <c r="S52" s="4">
        <v>2</v>
      </c>
      <c r="T52" s="4">
        <v>3</v>
      </c>
      <c r="U52" s="4">
        <v>4</v>
      </c>
      <c r="V52" s="4">
        <v>5</v>
      </c>
      <c r="W52" s="4">
        <v>6</v>
      </c>
      <c r="X52" s="4">
        <v>7</v>
      </c>
      <c r="AH52" s="4" t="s">
        <v>4</v>
      </c>
      <c r="AI52" s="4">
        <f>VALUE(DAY(DATE($E$4,$E$3+1,1)-DATE($E$4,$E$3,1)))</f>
        <v>30</v>
      </c>
    </row>
    <row r="53" spans="5:35" hidden="1">
      <c r="R53" s="4" t="s">
        <v>5</v>
      </c>
      <c r="S53" s="4" t="s">
        <v>6</v>
      </c>
      <c r="T53" s="4" t="s">
        <v>7</v>
      </c>
      <c r="U53" s="4" t="s">
        <v>8</v>
      </c>
      <c r="V53" s="4" t="s">
        <v>9</v>
      </c>
      <c r="W53" s="4" t="s">
        <v>10</v>
      </c>
      <c r="X53" s="4" t="s">
        <v>11</v>
      </c>
    </row>
    <row r="54" spans="5:35" hidden="1"/>
    <row r="55" spans="5:35" hidden="1">
      <c r="R55" s="4" t="s">
        <v>5</v>
      </c>
      <c r="S55" s="4" t="s">
        <v>6</v>
      </c>
      <c r="T55" s="4" t="s">
        <v>7</v>
      </c>
      <c r="U55" s="4" t="s">
        <v>8</v>
      </c>
      <c r="V55" s="4" t="s">
        <v>9</v>
      </c>
      <c r="W55" s="4" t="s">
        <v>10</v>
      </c>
      <c r="X55" s="4" t="s">
        <v>11</v>
      </c>
    </row>
    <row r="56" spans="5:35" hidden="1">
      <c r="R56" s="4">
        <v>1</v>
      </c>
      <c r="S56" s="4">
        <v>2</v>
      </c>
      <c r="T56" s="4">
        <v>3</v>
      </c>
      <c r="U56" s="4">
        <v>4</v>
      </c>
      <c r="V56" s="4">
        <v>5</v>
      </c>
      <c r="W56" s="4">
        <v>6</v>
      </c>
      <c r="X56" s="4">
        <v>7</v>
      </c>
    </row>
    <row r="63" spans="5:35" ht="13.5" thickBot="1"/>
    <row r="64" spans="5:35" ht="49.5" customHeight="1" thickBot="1">
      <c r="I64" s="111" t="s">
        <v>30</v>
      </c>
      <c r="J64" s="108" t="s">
        <v>42</v>
      </c>
      <c r="K64" s="109"/>
      <c r="L64" s="109"/>
      <c r="M64" s="109"/>
      <c r="N64" s="110"/>
      <c r="O64" s="110"/>
    </row>
    <row r="65" spans="9:15" ht="47.25" customHeight="1" thickBot="1">
      <c r="I65" s="111" t="s">
        <v>34</v>
      </c>
      <c r="J65" s="108" t="s">
        <v>42</v>
      </c>
      <c r="K65" s="109"/>
      <c r="L65" s="109"/>
      <c r="M65" s="109"/>
      <c r="N65" s="110"/>
      <c r="O65" s="110"/>
    </row>
    <row r="66" spans="9:15" ht="39.75" customHeight="1" thickBot="1">
      <c r="I66" s="111" t="s">
        <v>43</v>
      </c>
      <c r="J66" s="108" t="s">
        <v>44</v>
      </c>
      <c r="K66" s="109"/>
      <c r="L66" s="109"/>
      <c r="M66" s="109"/>
      <c r="N66" s="110"/>
      <c r="O66" s="110"/>
    </row>
  </sheetData>
  <mergeCells count="36">
    <mergeCell ref="E22:F22"/>
    <mergeCell ref="I10:M10"/>
    <mergeCell ref="E12:I12"/>
    <mergeCell ref="K12:L12"/>
    <mergeCell ref="E14:F14"/>
    <mergeCell ref="E16:F16"/>
    <mergeCell ref="J14:K14"/>
    <mergeCell ref="E17:F17"/>
    <mergeCell ref="E18:F18"/>
    <mergeCell ref="E19:F19"/>
    <mergeCell ref="E20:F20"/>
    <mergeCell ref="E21:F21"/>
    <mergeCell ref="E36:F36"/>
    <mergeCell ref="E34:F34"/>
    <mergeCell ref="E37:F37"/>
    <mergeCell ref="E38:F38"/>
    <mergeCell ref="E31:F31"/>
    <mergeCell ref="E32:F32"/>
    <mergeCell ref="E35:F35"/>
    <mergeCell ref="E23:F23"/>
    <mergeCell ref="E24:F24"/>
    <mergeCell ref="E25:F25"/>
    <mergeCell ref="E26:F26"/>
    <mergeCell ref="E33:F33"/>
    <mergeCell ref="E27:F27"/>
    <mergeCell ref="E28:F28"/>
    <mergeCell ref="E29:F29"/>
    <mergeCell ref="E30:F30"/>
    <mergeCell ref="E46:F46"/>
    <mergeCell ref="E39:F39"/>
    <mergeCell ref="E40:F40"/>
    <mergeCell ref="E41:F41"/>
    <mergeCell ref="E42:F42"/>
    <mergeCell ref="E43:F43"/>
    <mergeCell ref="E44:F44"/>
    <mergeCell ref="E45:F45"/>
  </mergeCells>
  <phoneticPr fontId="0" type="noConversion"/>
  <conditionalFormatting sqref="G16:G48">
    <cfRule type="cellIs" dxfId="25" priority="4" stopIfTrue="1" operator="equal">
      <formula>"So"</formula>
    </cfRule>
    <cfRule type="cellIs" dxfId="24" priority="5" stopIfTrue="1" operator="equal">
      <formula>"Ne"</formula>
    </cfRule>
  </conditionalFormatting>
  <conditionalFormatting sqref="H16:H48 H4:H9 H51 M51 I5">
    <cfRule type="cellIs" dxfId="23" priority="6" stopIfTrue="1" operator="equal">
      <formula>"S"</formula>
    </cfRule>
  </conditionalFormatting>
  <conditionalFormatting sqref="N51 I51 I16:N48">
    <cfRule type="expression" dxfId="22" priority="7" stopIfTrue="1">
      <formula>$H16="S"</formula>
    </cfRule>
    <cfRule type="expression" dxfId="21" priority="8" stopIfTrue="1">
      <formula>$G16="So"</formula>
    </cfRule>
    <cfRule type="expression" dxfId="20" priority="9" stopIfTrue="1">
      <formula>$G16="Ne"</formula>
    </cfRule>
  </conditionalFormatting>
  <conditionalFormatting sqref="E16:F46">
    <cfRule type="expression" dxfId="19" priority="10" stopIfTrue="1">
      <formula>DATE($E$4,$E$3,$E16)=TODAY()</formula>
    </cfRule>
  </conditionalFormatting>
  <conditionalFormatting sqref="R15:R46">
    <cfRule type="expression" dxfId="18" priority="1" stopIfTrue="1">
      <formula>$H15="S"</formula>
    </cfRule>
    <cfRule type="expression" dxfId="17" priority="2" stopIfTrue="1">
      <formula>$G15="So"</formula>
    </cfRule>
    <cfRule type="expression" dxfId="16" priority="3" stopIfTrue="1">
      <formula>$G15="Ne"</formula>
    </cfRule>
  </conditionalFormatting>
  <dataValidations xWindow="309" yWindow="542" count="9">
    <dataValidation type="whole" allowBlank="1" showInputMessage="1" showErrorMessage="1" errorTitle="Chyba" error="Vložte číslo měsíce" promptTitle="Měsíc" prompt="Vložte pořadové číslo měsíce v roce" sqref="E3">
      <formula1>1</formula1>
      <formula2>12</formula2>
    </dataValidation>
    <dataValidation type="time" allowBlank="1" showInputMessage="1" showErrorMessage="1" error="Musíte vložit čas ve formátu HH:MM" promptTitle="Čas obvyklého příchodu do práce" prompt="Vložte čas ve formátu HH:MM" sqref="E5">
      <formula1>0</formula1>
      <formula2>0.999305555555556</formula2>
    </dataValidation>
    <dataValidation type="time" allowBlank="1" showInputMessage="1" showErrorMessage="1" error="Musíte vložit čas ve formátu HH:MM" promptTitle="Čas obvyklého začátku přestávky" prompt="Vložte čas ve formátu HH:MM" sqref="E6">
      <formula1>0</formula1>
      <formula2>0.999305555555556</formula2>
    </dataValidation>
    <dataValidation type="time" allowBlank="1" showInputMessage="1" showErrorMessage="1" error="Musíte vložit čas ve formátu HH:MM" promptTitle="Čas obvyklého konce přestávky" prompt="Vložte čas ve formátu HH:MM" sqref="G6">
      <formula1>0</formula1>
      <formula2>0.999305555555556</formula2>
    </dataValidation>
    <dataValidation type="time" allowBlank="1" showInputMessage="1" showErrorMessage="1" error="Musíte vložit čas ve formátu HH:MM" promptTitle="Čas obvyklého odchodu z práce" prompt="Vložte čas ve formátu HH:MM" sqref="E7">
      <formula1>0</formula1>
      <formula2>0.999305555555556</formula2>
    </dataValidation>
    <dataValidation type="whole" allowBlank="1" showInputMessage="1" showErrorMessage="1" errorTitle="Chyba" error="Rok musí být v intervalu 2010 - 2100" promptTitle="Rok" prompt="Vložte rok ve formátu YYYY" sqref="E4">
      <formula1>2010</formula1>
      <formula2>2100</formula2>
    </dataValidation>
    <dataValidation type="list" allowBlank="1" showInputMessage="1" showErrorMessage="1" promptTitle="Speciální den" prompt="Vyberte speciální den:_x000a_S - státní svátek_x000a_D - dovolená_x000a_N - nemoc_x000a_C- služební cesta" sqref="H16:H46">
      <formula1>$H$4:$H$8</formula1>
    </dataValidation>
    <dataValidation allowBlank="1" showInputMessage="1" showErrorMessage="1" promptTitle="Jméno zaměstnance" prompt="Sem vložte vaše jméno" sqref="E12:I12"/>
    <dataValidation allowBlank="1" showInputMessage="1" showErrorMessage="1" promptTitle="Pracoviště" prompt="Sem vložte zkratku vašeho pracoviště" sqref="K12:L12"/>
  </dataValidations>
  <hyperlinks>
    <hyperlink ref="O5" r:id="rId1"/>
    <hyperlink ref="O7" r:id="rId2"/>
  </hyperlinks>
  <pageMargins left="0.19" right="0.19" top="0.53" bottom="0.49" header="0.56999999999999995" footer="0.49"/>
  <pageSetup paperSize="9" scale="61" orientation="landscape" r:id="rId3"/>
  <headerFooter alignWithMargins="0"/>
  <drawing r:id="rId4"/>
  <legacyDrawing r:id="rId5"/>
  <controls>
    <control shapeId="1056" r:id="rId6" name="CommandButton2"/>
    <control shapeId="1049" r:id="rId7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AH64"/>
  <sheetViews>
    <sheetView topLeftCell="D1" zoomScaleNormal="100" workbookViewId="0">
      <selection activeCell="N7" sqref="N3:N7"/>
    </sheetView>
  </sheetViews>
  <sheetFormatPr defaultRowHeight="12.75"/>
  <cols>
    <col min="1" max="3" width="2.140625" style="4" hidden="1" customWidth="1"/>
    <col min="4" max="4" width="10.42578125" style="4" bestFit="1" customWidth="1"/>
    <col min="5" max="5" width="6" style="4" customWidth="1"/>
    <col min="6" max="6" width="1.28515625" style="4" customWidth="1"/>
    <col min="7" max="7" width="5.5703125" style="4" bestFit="1" customWidth="1"/>
    <col min="8" max="8" width="2.5703125" style="4" customWidth="1"/>
    <col min="9" max="9" width="11.7109375" style="4" customWidth="1"/>
    <col min="10" max="10" width="8.140625" style="4" customWidth="1"/>
    <col min="11" max="11" width="8.85546875" style="4" customWidth="1"/>
    <col min="12" max="12" width="16.5703125" style="4" customWidth="1"/>
    <col min="13" max="13" width="18.42578125" style="4" customWidth="1"/>
    <col min="14" max="14" width="80.42578125" style="4" customWidth="1"/>
    <col min="15" max="15" width="4.5703125" style="4" hidden="1" customWidth="1"/>
    <col min="16" max="16" width="5.42578125" style="4" hidden="1" customWidth="1"/>
    <col min="17" max="17" width="16.7109375" style="4" customWidth="1"/>
    <col min="18" max="21" width="2.85546875" style="4" customWidth="1"/>
    <col min="22" max="22" width="2.7109375" style="4" customWidth="1"/>
    <col min="23" max="38" width="2.85546875" style="4" customWidth="1"/>
    <col min="39" max="39" width="2.42578125" style="4" customWidth="1"/>
    <col min="40" max="41" width="9.140625" style="4"/>
    <col min="42" max="42" width="3.28515625" style="4" customWidth="1"/>
    <col min="43" max="45" width="2.85546875" style="4" customWidth="1"/>
    <col min="46" max="48" width="3.28515625" style="4" customWidth="1"/>
    <col min="49" max="16384" width="9.140625" style="4"/>
  </cols>
  <sheetData>
    <row r="1" spans="4:24" ht="5.25" customHeight="1">
      <c r="H1" s="22"/>
      <c r="I1" s="23"/>
      <c r="J1" s="23"/>
      <c r="K1" s="23"/>
      <c r="L1" s="23"/>
      <c r="M1" s="23"/>
    </row>
    <row r="2" spans="4:24" ht="5.25" customHeight="1" thickBot="1">
      <c r="H2" s="23"/>
      <c r="I2" s="23"/>
      <c r="J2" s="23"/>
      <c r="K2" s="23"/>
      <c r="L2" s="23"/>
      <c r="M2" s="23"/>
    </row>
    <row r="3" spans="4:24" ht="13.5" thickTop="1">
      <c r="D3" s="25" t="s">
        <v>0</v>
      </c>
      <c r="E3" s="26">
        <v>11</v>
      </c>
      <c r="F3" s="26"/>
      <c r="G3" s="27"/>
      <c r="H3" s="23"/>
      <c r="I3" s="23"/>
      <c r="J3" s="23"/>
      <c r="K3" s="23"/>
      <c r="L3" s="23"/>
      <c r="M3" s="23"/>
      <c r="N3" s="214" t="s">
        <v>54</v>
      </c>
    </row>
    <row r="4" spans="4:24">
      <c r="D4" s="28" t="s">
        <v>1</v>
      </c>
      <c r="E4" s="29">
        <v>2018</v>
      </c>
      <c r="F4" s="29"/>
      <c r="G4" s="30"/>
      <c r="H4" s="24" t="s">
        <v>3</v>
      </c>
      <c r="I4" s="19" t="s">
        <v>12</v>
      </c>
      <c r="N4" s="212"/>
    </row>
    <row r="5" spans="4:24">
      <c r="D5" s="28" t="s">
        <v>16</v>
      </c>
      <c r="E5" s="31"/>
      <c r="F5" s="32"/>
      <c r="G5" s="33"/>
      <c r="H5" s="18" t="s">
        <v>20</v>
      </c>
      <c r="I5" s="15" t="s">
        <v>21</v>
      </c>
      <c r="N5" s="214" t="s">
        <v>55</v>
      </c>
    </row>
    <row r="6" spans="4:24">
      <c r="D6" s="28" t="s">
        <v>17</v>
      </c>
      <c r="E6" s="31"/>
      <c r="F6" s="34" t="s">
        <v>25</v>
      </c>
      <c r="G6" s="39"/>
      <c r="H6" s="18" t="s">
        <v>19</v>
      </c>
      <c r="I6" s="6" t="s">
        <v>22</v>
      </c>
      <c r="N6" s="213"/>
    </row>
    <row r="7" spans="4:24" ht="13.5" thickBot="1">
      <c r="D7" s="35" t="s">
        <v>18</v>
      </c>
      <c r="E7" s="36"/>
      <c r="F7" s="37"/>
      <c r="G7" s="38"/>
      <c r="H7" s="18" t="s">
        <v>23</v>
      </c>
      <c r="I7" s="15" t="s">
        <v>24</v>
      </c>
      <c r="N7" s="214" t="s">
        <v>56</v>
      </c>
    </row>
    <row r="8" spans="4:24" ht="13.5" thickTop="1">
      <c r="D8" s="5"/>
      <c r="E8" s="14"/>
      <c r="F8" s="14"/>
      <c r="H8" s="6"/>
      <c r="I8" s="12" t="e">
        <f>IF(OR(E8="",G8="So",G8="Ne",H8="S",#REF!&lt;&gt;""),"",$E$5)</f>
        <v>#REF!</v>
      </c>
      <c r="J8" s="13" t="e">
        <f>IF(OR(E8="",G8="So",G8="Ne",H8="S",#REF!&lt;&gt;""),"",$E$6)</f>
        <v>#REF!</v>
      </c>
      <c r="K8" s="13" t="e">
        <f>IF(OR(E8="",G8="So",G8="Ne",H8="S",#REF!&lt;&gt;""),"",$G$6)</f>
        <v>#REF!</v>
      </c>
      <c r="L8" s="13"/>
    </row>
    <row r="9" spans="4:24" ht="13.5" thickBot="1">
      <c r="D9" s="5"/>
      <c r="E9" s="14"/>
      <c r="F9" s="14"/>
      <c r="H9" s="6"/>
      <c r="I9" s="6"/>
    </row>
    <row r="10" spans="4:24" ht="24" thickBot="1">
      <c r="E10" s="179"/>
      <c r="F10" s="180"/>
      <c r="G10" s="180"/>
      <c r="H10" s="181"/>
      <c r="I10" s="197" t="s">
        <v>26</v>
      </c>
      <c r="J10" s="197"/>
      <c r="K10" s="197"/>
      <c r="L10" s="183"/>
      <c r="M10" s="182"/>
      <c r="N10" s="183" t="s">
        <v>40</v>
      </c>
      <c r="O10" s="181"/>
      <c r="P10" s="180"/>
      <c r="Q10" s="184"/>
    </row>
    <row r="11" spans="4:24" ht="11.25" customHeight="1" thickBot="1"/>
    <row r="12" spans="4:24" ht="21" customHeight="1" thickBot="1">
      <c r="D12" s="16" t="s">
        <v>13</v>
      </c>
      <c r="E12" s="198"/>
      <c r="F12" s="198"/>
      <c r="G12" s="199"/>
      <c r="H12" s="199"/>
      <c r="I12" s="199"/>
      <c r="J12" s="16" t="s">
        <v>28</v>
      </c>
      <c r="K12" s="57"/>
      <c r="L12" s="57"/>
      <c r="M12" s="17"/>
      <c r="N12" s="162" t="s">
        <v>50</v>
      </c>
      <c r="Q12" s="163" t="s">
        <v>51</v>
      </c>
    </row>
    <row r="13" spans="4:24" ht="12.75" customHeight="1" thickBot="1"/>
    <row r="14" spans="4:24" ht="45" customHeight="1" thickTop="1" thickBot="1">
      <c r="E14" s="206" t="s">
        <v>2</v>
      </c>
      <c r="F14" s="207"/>
      <c r="G14" s="7"/>
      <c r="H14" s="8" t="s">
        <v>3</v>
      </c>
      <c r="I14" s="59" t="s">
        <v>30</v>
      </c>
      <c r="J14" s="208" t="s">
        <v>31</v>
      </c>
      <c r="K14" s="209"/>
      <c r="L14" s="59" t="s">
        <v>41</v>
      </c>
      <c r="M14" s="59" t="s">
        <v>34</v>
      </c>
      <c r="N14" s="98" t="s">
        <v>47</v>
      </c>
      <c r="Q14" s="107" t="s">
        <v>36</v>
      </c>
      <c r="X14" s="4" t="s">
        <v>26</v>
      </c>
    </row>
    <row r="15" spans="4:24" ht="18.75" customHeight="1" thickTop="1">
      <c r="E15" s="210">
        <v>1</v>
      </c>
      <c r="F15" s="211"/>
      <c r="G15" s="44" t="str">
        <f t="shared" ref="G15:G45" si="0">IF(E15="",E15,HLOOKUP(WEEKDAY(CONCATENATE(E15,".",$E$3,".",$E$4),2),$Q$51:$W$52,2))</f>
        <v>Čt</v>
      </c>
      <c r="H15" s="1"/>
      <c r="I15" s="40"/>
      <c r="J15" s="61"/>
      <c r="K15" s="43"/>
      <c r="L15" s="40"/>
      <c r="M15" s="40"/>
      <c r="N15" s="60"/>
      <c r="O15" s="20"/>
      <c r="P15" s="21"/>
      <c r="Q15" s="161">
        <f>I15+L15+M15</f>
        <v>0</v>
      </c>
    </row>
    <row r="16" spans="4:24" ht="18.75" customHeight="1">
      <c r="E16" s="191">
        <f>IF(E15&lt;$AH$51,E15+1,"")</f>
        <v>2</v>
      </c>
      <c r="F16" s="192"/>
      <c r="G16" s="47" t="str">
        <f t="shared" si="0"/>
        <v>Pá</v>
      </c>
      <c r="H16" s="48"/>
      <c r="I16" s="46"/>
      <c r="J16" s="62"/>
      <c r="K16" s="46"/>
      <c r="L16" s="46"/>
      <c r="M16" s="46"/>
      <c r="N16" s="60"/>
      <c r="O16" s="20" t="e">
        <f>(IF(OR(I16="",J16="",K16="",#REF!=""),0,#REF!-I16 - (K16-J16)))</f>
        <v>#REF!</v>
      </c>
      <c r="P16" s="21" t="e">
        <f t="shared" ref="P16:P45" si="1">HOUR(O16)*60+MINUTE(O16)+IF(G16="Po",0,P15)</f>
        <v>#REF!</v>
      </c>
      <c r="Q16" s="161">
        <f t="shared" ref="Q16:Q44" si="2">I16+L16+M16</f>
        <v>0</v>
      </c>
    </row>
    <row r="17" spans="5:29" ht="18.75" customHeight="1">
      <c r="E17" s="187">
        <f>IF(E16&lt;$AH$51,E16+1,"")</f>
        <v>3</v>
      </c>
      <c r="F17" s="188"/>
      <c r="G17" s="47" t="str">
        <f t="shared" si="0"/>
        <v>So</v>
      </c>
      <c r="H17" s="1"/>
      <c r="I17" s="67"/>
      <c r="J17" s="68"/>
      <c r="K17" s="67"/>
      <c r="L17" s="67"/>
      <c r="M17" s="67"/>
      <c r="N17" s="69"/>
      <c r="O17" s="20" t="e">
        <f>(IF(OR(I17="",J17="",K17="",#REF!=""),0,#REF!-I17 - (K17-J17)))</f>
        <v>#REF!</v>
      </c>
      <c r="P17" s="21" t="e">
        <f t="shared" si="1"/>
        <v>#REF!</v>
      </c>
      <c r="Q17" s="161">
        <f t="shared" si="2"/>
        <v>0</v>
      </c>
    </row>
    <row r="18" spans="5:29" ht="18.75" customHeight="1">
      <c r="E18" s="187">
        <f>IF(E17&lt;$AH$51,E17+1,"")</f>
        <v>4</v>
      </c>
      <c r="F18" s="188"/>
      <c r="G18" s="47" t="str">
        <f t="shared" si="0"/>
        <v>Ne</v>
      </c>
      <c r="H18" s="1"/>
      <c r="I18" s="67"/>
      <c r="J18" s="68"/>
      <c r="K18" s="67"/>
      <c r="L18" s="67"/>
      <c r="M18" s="67"/>
      <c r="N18" s="69"/>
      <c r="O18" s="20" t="e">
        <f>(IF(OR(I18="",J18="",K18="",#REF!=""),0,#REF!-I18 - (K18-J18)))</f>
        <v>#REF!</v>
      </c>
      <c r="P18" s="21" t="e">
        <f t="shared" si="1"/>
        <v>#REF!</v>
      </c>
      <c r="Q18" s="161">
        <f t="shared" si="2"/>
        <v>0</v>
      </c>
    </row>
    <row r="19" spans="5:29" ht="18.75" customHeight="1">
      <c r="E19" s="191">
        <f>IF(E18&lt;$AH$51,E18+1,"")</f>
        <v>5</v>
      </c>
      <c r="F19" s="192"/>
      <c r="G19" s="47" t="str">
        <f t="shared" si="0"/>
        <v>Po</v>
      </c>
      <c r="H19" s="48"/>
      <c r="I19" s="46"/>
      <c r="J19" s="62"/>
      <c r="K19" s="46"/>
      <c r="L19" s="46"/>
      <c r="M19" s="46"/>
      <c r="N19" s="60"/>
      <c r="O19" s="20" t="e">
        <f>(IF(OR(I19="",J19="",K19="",#REF!=""),0,#REF!-I19 - (K19-J19)))</f>
        <v>#REF!</v>
      </c>
      <c r="P19" s="21" t="e">
        <f t="shared" si="1"/>
        <v>#REF!</v>
      </c>
      <c r="Q19" s="161">
        <f t="shared" si="2"/>
        <v>0</v>
      </c>
    </row>
    <row r="20" spans="5:29" ht="18.75" customHeight="1">
      <c r="E20" s="187">
        <f t="shared" ref="E20:E44" si="3">IF(E19&lt;$AH$51,E19+1,"")</f>
        <v>6</v>
      </c>
      <c r="F20" s="188"/>
      <c r="G20" s="52" t="str">
        <f t="shared" si="0"/>
        <v>Út</v>
      </c>
      <c r="H20" s="1"/>
      <c r="I20" s="41"/>
      <c r="J20" s="63"/>
      <c r="K20" s="42"/>
      <c r="L20" s="41"/>
      <c r="M20" s="41"/>
      <c r="N20" s="60"/>
      <c r="O20" s="20" t="e">
        <f>(IF(OR(I20="",J20="",K20="",#REF!=""),0,#REF!-I20 - (K20-J20)))</f>
        <v>#REF!</v>
      </c>
      <c r="P20" s="21" t="e">
        <f t="shared" si="1"/>
        <v>#REF!</v>
      </c>
      <c r="Q20" s="161">
        <f t="shared" si="2"/>
        <v>0</v>
      </c>
    </row>
    <row r="21" spans="5:29" ht="18.75" customHeight="1">
      <c r="E21" s="187">
        <f t="shared" si="3"/>
        <v>7</v>
      </c>
      <c r="F21" s="188"/>
      <c r="G21" s="45" t="str">
        <f t="shared" si="0"/>
        <v>St</v>
      </c>
      <c r="H21" s="1"/>
      <c r="I21" s="41"/>
      <c r="J21" s="63"/>
      <c r="K21" s="42"/>
      <c r="L21" s="41"/>
      <c r="M21" s="41"/>
      <c r="N21" s="60"/>
      <c r="O21" s="20" t="e">
        <f>(IF(OR(I21="",J21="",K21="",#REF!=""),0,#REF!-I21 - (K21-J21)))</f>
        <v>#REF!</v>
      </c>
      <c r="P21" s="21" t="e">
        <f t="shared" si="1"/>
        <v>#REF!</v>
      </c>
      <c r="Q21" s="161">
        <f t="shared" si="2"/>
        <v>0</v>
      </c>
    </row>
    <row r="22" spans="5:29" ht="18.75" customHeight="1">
      <c r="E22" s="191">
        <f>IF(E21&lt;$AH$51,E21+1,"")</f>
        <v>8</v>
      </c>
      <c r="F22" s="192"/>
      <c r="G22" s="47" t="str">
        <f t="shared" si="0"/>
        <v>Čt</v>
      </c>
      <c r="H22" s="53"/>
      <c r="I22" s="46"/>
      <c r="J22" s="62"/>
      <c r="K22" s="46"/>
      <c r="L22" s="46"/>
      <c r="M22" s="46"/>
      <c r="N22" s="60"/>
      <c r="O22" s="20" t="e">
        <f>(IF(OR(I22="",J22="",K22="",#REF!=""),0,#REF!-I22 - (K22-J22)))</f>
        <v>#REF!</v>
      </c>
      <c r="P22" s="21" t="e">
        <f t="shared" si="1"/>
        <v>#REF!</v>
      </c>
      <c r="Q22" s="161">
        <f t="shared" si="2"/>
        <v>0</v>
      </c>
      <c r="AC22" s="4" t="s">
        <v>26</v>
      </c>
    </row>
    <row r="23" spans="5:29" ht="18.75" customHeight="1">
      <c r="E23" s="187">
        <f t="shared" si="3"/>
        <v>9</v>
      </c>
      <c r="F23" s="188"/>
      <c r="G23" s="47" t="str">
        <f t="shared" si="0"/>
        <v>Pá</v>
      </c>
      <c r="H23" s="1"/>
      <c r="I23" s="49"/>
      <c r="J23" s="64"/>
      <c r="K23" s="50"/>
      <c r="L23" s="49"/>
      <c r="M23" s="49"/>
      <c r="N23" s="60"/>
      <c r="O23" s="20" t="e">
        <f>(IF(OR(I23="",J23="",K23="",#REF!=""),0,#REF!-I23 - (K23-J23)))</f>
        <v>#REF!</v>
      </c>
      <c r="P23" s="21" t="e">
        <f t="shared" si="1"/>
        <v>#REF!</v>
      </c>
      <c r="Q23" s="161">
        <f t="shared" si="2"/>
        <v>0</v>
      </c>
    </row>
    <row r="24" spans="5:29" ht="18.75" customHeight="1">
      <c r="E24" s="187">
        <f t="shared" si="3"/>
        <v>10</v>
      </c>
      <c r="F24" s="188"/>
      <c r="G24" s="47" t="str">
        <f t="shared" si="0"/>
        <v>So</v>
      </c>
      <c r="H24" s="1"/>
      <c r="I24" s="70"/>
      <c r="J24" s="68"/>
      <c r="K24" s="67"/>
      <c r="L24" s="70"/>
      <c r="M24" s="70"/>
      <c r="N24" s="69"/>
      <c r="O24" s="71" t="e">
        <f>(IF(OR(I24="",J24="",K24="",#REF!=""),0,#REF!-I24 - (K24-J24)))</f>
        <v>#REF!</v>
      </c>
      <c r="P24" s="72" t="e">
        <f t="shared" si="1"/>
        <v>#REF!</v>
      </c>
      <c r="Q24" s="161">
        <f t="shared" si="2"/>
        <v>0</v>
      </c>
    </row>
    <row r="25" spans="5:29" ht="18.75" customHeight="1">
      <c r="E25" s="187">
        <f t="shared" si="3"/>
        <v>11</v>
      </c>
      <c r="F25" s="188"/>
      <c r="G25" s="47" t="str">
        <f t="shared" si="0"/>
        <v>Ne</v>
      </c>
      <c r="H25" s="1"/>
      <c r="I25" s="70"/>
      <c r="J25" s="68"/>
      <c r="K25" s="67"/>
      <c r="L25" s="70"/>
      <c r="M25" s="70"/>
      <c r="N25" s="69"/>
      <c r="O25" s="71" t="e">
        <f>(IF(OR(I25="",J25="",K25="",#REF!=""),0,#REF!-I25 - (K25-J25)))</f>
        <v>#REF!</v>
      </c>
      <c r="P25" s="72" t="e">
        <f t="shared" si="1"/>
        <v>#REF!</v>
      </c>
      <c r="Q25" s="161">
        <f t="shared" si="2"/>
        <v>0</v>
      </c>
    </row>
    <row r="26" spans="5:29" ht="18.75" customHeight="1">
      <c r="E26" s="187">
        <f t="shared" si="3"/>
        <v>12</v>
      </c>
      <c r="F26" s="188"/>
      <c r="G26" s="47" t="str">
        <f t="shared" si="0"/>
        <v>Po</v>
      </c>
      <c r="H26" s="1"/>
      <c r="I26" s="51"/>
      <c r="J26" s="62"/>
      <c r="K26" s="46"/>
      <c r="L26" s="51"/>
      <c r="M26" s="51"/>
      <c r="N26" s="60"/>
      <c r="O26" s="20" t="e">
        <f>(IF(OR(I26="",J26="",K26="",#REF!=""),0,#REF!-I26 - (K26-J26)))</f>
        <v>#REF!</v>
      </c>
      <c r="P26" s="21" t="e">
        <f t="shared" si="1"/>
        <v>#REF!</v>
      </c>
      <c r="Q26" s="161">
        <f t="shared" si="2"/>
        <v>0</v>
      </c>
    </row>
    <row r="27" spans="5:29" ht="18.75" customHeight="1">
      <c r="E27" s="187">
        <f t="shared" si="3"/>
        <v>13</v>
      </c>
      <c r="F27" s="188"/>
      <c r="G27" s="52" t="str">
        <f t="shared" si="0"/>
        <v>Út</v>
      </c>
      <c r="H27" s="1"/>
      <c r="I27" s="41"/>
      <c r="J27" s="63"/>
      <c r="K27" s="42"/>
      <c r="L27" s="41"/>
      <c r="M27" s="41"/>
      <c r="N27" s="60"/>
      <c r="O27" s="20" t="e">
        <f>(IF(OR(I27="",J27="",K27="",#REF!=""),0,#REF!-I27 - (K27-J27)))</f>
        <v>#REF!</v>
      </c>
      <c r="P27" s="21" t="e">
        <f t="shared" si="1"/>
        <v>#REF!</v>
      </c>
      <c r="Q27" s="161">
        <f t="shared" si="2"/>
        <v>0</v>
      </c>
    </row>
    <row r="28" spans="5:29" ht="18.75" customHeight="1">
      <c r="E28" s="187">
        <f t="shared" si="3"/>
        <v>14</v>
      </c>
      <c r="F28" s="188"/>
      <c r="G28" s="45" t="str">
        <f t="shared" si="0"/>
        <v>St</v>
      </c>
      <c r="H28" s="1"/>
      <c r="I28" s="41"/>
      <c r="J28" s="63"/>
      <c r="K28" s="42"/>
      <c r="L28" s="41"/>
      <c r="M28" s="41"/>
      <c r="N28" s="60"/>
      <c r="O28" s="20" t="e">
        <f>(IF(OR(I28="",J28="",K28="",#REF!=""),0,#REF!-I28 - (K28-J28)))</f>
        <v>#REF!</v>
      </c>
      <c r="P28" s="21" t="e">
        <f t="shared" si="1"/>
        <v>#REF!</v>
      </c>
      <c r="Q28" s="161">
        <f t="shared" si="2"/>
        <v>0</v>
      </c>
    </row>
    <row r="29" spans="5:29" ht="18.75" customHeight="1">
      <c r="E29" s="187">
        <f t="shared" si="3"/>
        <v>15</v>
      </c>
      <c r="F29" s="188"/>
      <c r="G29" s="44" t="str">
        <f t="shared" si="0"/>
        <v>Čt</v>
      </c>
      <c r="H29" s="1"/>
      <c r="I29" s="40"/>
      <c r="J29" s="65"/>
      <c r="K29" s="40"/>
      <c r="L29" s="40"/>
      <c r="M29" s="40"/>
      <c r="N29" s="60"/>
      <c r="O29" s="20" t="e">
        <f>(IF(OR(I29="",J29="",K29="",#REF!=""),0,#REF!-I29 - (K29-J29)))</f>
        <v>#REF!</v>
      </c>
      <c r="P29" s="21" t="e">
        <f t="shared" si="1"/>
        <v>#REF!</v>
      </c>
      <c r="Q29" s="161">
        <f t="shared" si="2"/>
        <v>0</v>
      </c>
    </row>
    <row r="30" spans="5:29" ht="18.75" customHeight="1" thickBot="1">
      <c r="E30" s="189">
        <f t="shared" si="3"/>
        <v>16</v>
      </c>
      <c r="F30" s="190"/>
      <c r="G30" s="54" t="str">
        <f t="shared" si="0"/>
        <v>Pá</v>
      </c>
      <c r="H30" s="55"/>
      <c r="I30" s="56"/>
      <c r="J30" s="66"/>
      <c r="K30" s="56"/>
      <c r="L30" s="56"/>
      <c r="M30" s="56"/>
      <c r="N30" s="60"/>
      <c r="O30" s="20" t="e">
        <f>(IF(OR(I30="",J30="",K30="",#REF!=""),0,#REF!-I30 - (K30-J30)))</f>
        <v>#REF!</v>
      </c>
      <c r="P30" s="21" t="e">
        <f t="shared" si="1"/>
        <v>#REF!</v>
      </c>
      <c r="Q30" s="161">
        <f t="shared" si="2"/>
        <v>0</v>
      </c>
    </row>
    <row r="31" spans="5:29" ht="18.75" customHeight="1" thickBot="1">
      <c r="E31" s="195">
        <f t="shared" si="3"/>
        <v>17</v>
      </c>
      <c r="F31" s="196"/>
      <c r="G31" s="58" t="str">
        <f t="shared" si="0"/>
        <v>So</v>
      </c>
      <c r="H31" s="91"/>
      <c r="I31" s="92"/>
      <c r="J31" s="96"/>
      <c r="K31" s="97"/>
      <c r="L31" s="92"/>
      <c r="M31" s="92"/>
      <c r="N31" s="93"/>
      <c r="O31" s="94" t="e">
        <f>(IF(OR(I31="",J31="",K31="",#REF!=""),0,#REF!-I31 - (K31-J31)))</f>
        <v>#REF!</v>
      </c>
      <c r="P31" s="95" t="e">
        <f t="shared" si="1"/>
        <v>#REF!</v>
      </c>
      <c r="Q31" s="161">
        <f t="shared" si="2"/>
        <v>0</v>
      </c>
    </row>
    <row r="32" spans="5:29" ht="18.75" customHeight="1">
      <c r="E32" s="193">
        <f t="shared" si="3"/>
        <v>18</v>
      </c>
      <c r="F32" s="194"/>
      <c r="G32" s="47" t="str">
        <f t="shared" si="0"/>
        <v>Ne</v>
      </c>
      <c r="H32" s="1"/>
      <c r="I32" s="67"/>
      <c r="J32" s="68"/>
      <c r="K32" s="67"/>
      <c r="L32" s="67"/>
      <c r="M32" s="67"/>
      <c r="N32" s="69"/>
      <c r="O32" s="71" t="e">
        <f>(IF(OR(I32="",J32="",K32="",#REF!=""),0,#REF!-I32 - (K32-J32)))</f>
        <v>#REF!</v>
      </c>
      <c r="P32" s="72" t="e">
        <f t="shared" si="1"/>
        <v>#REF!</v>
      </c>
      <c r="Q32" s="161">
        <f t="shared" si="2"/>
        <v>0</v>
      </c>
    </row>
    <row r="33" spans="5:18" ht="18.75" customHeight="1">
      <c r="E33" s="187">
        <f t="shared" si="3"/>
        <v>19</v>
      </c>
      <c r="F33" s="188"/>
      <c r="G33" s="47" t="str">
        <f t="shared" si="0"/>
        <v>Po</v>
      </c>
      <c r="H33" s="1"/>
      <c r="I33" s="46"/>
      <c r="J33" s="62"/>
      <c r="K33" s="46"/>
      <c r="L33" s="46"/>
      <c r="M33" s="46"/>
      <c r="N33" s="60"/>
      <c r="O33" s="20" t="e">
        <f>(IF(OR(I33="",J33="",K33="",#REF!=""),0,#REF!-I33 - (K33-J33)))</f>
        <v>#REF!</v>
      </c>
      <c r="P33" s="21" t="e">
        <f t="shared" si="1"/>
        <v>#REF!</v>
      </c>
      <c r="Q33" s="161">
        <f t="shared" si="2"/>
        <v>0</v>
      </c>
    </row>
    <row r="34" spans="5:18" ht="18.75" customHeight="1">
      <c r="E34" s="187">
        <f t="shared" si="3"/>
        <v>20</v>
      </c>
      <c r="F34" s="188"/>
      <c r="G34" s="45" t="str">
        <f t="shared" si="0"/>
        <v>Út</v>
      </c>
      <c r="H34" s="1"/>
      <c r="I34" s="41"/>
      <c r="J34" s="63"/>
      <c r="K34" s="42"/>
      <c r="L34" s="41"/>
      <c r="M34" s="41"/>
      <c r="N34" s="60"/>
      <c r="O34" s="20" t="e">
        <f>(IF(OR(I34="",J34="",K34="",#REF!=""),0,#REF!-I34 - (K34-J34)))</f>
        <v>#REF!</v>
      </c>
      <c r="P34" s="21" t="e">
        <f t="shared" si="1"/>
        <v>#REF!</v>
      </c>
      <c r="Q34" s="161">
        <f t="shared" si="2"/>
        <v>0</v>
      </c>
    </row>
    <row r="35" spans="5:18" ht="18.75" customHeight="1">
      <c r="E35" s="187">
        <f t="shared" si="3"/>
        <v>21</v>
      </c>
      <c r="F35" s="188"/>
      <c r="G35" s="45" t="str">
        <f t="shared" si="0"/>
        <v>St</v>
      </c>
      <c r="H35" s="1"/>
      <c r="I35" s="41"/>
      <c r="J35" s="63"/>
      <c r="K35" s="42"/>
      <c r="L35" s="41"/>
      <c r="M35" s="41"/>
      <c r="N35" s="60"/>
      <c r="O35" s="20" t="e">
        <f>(IF(OR(I35="",J35="",K35="",#REF!=""),0,#REF!-I35 - (K35-J35)))</f>
        <v>#REF!</v>
      </c>
      <c r="P35" s="21" t="e">
        <f t="shared" si="1"/>
        <v>#REF!</v>
      </c>
      <c r="Q35" s="161">
        <f t="shared" si="2"/>
        <v>0</v>
      </c>
    </row>
    <row r="36" spans="5:18" ht="18.75" customHeight="1">
      <c r="E36" s="187">
        <f t="shared" si="3"/>
        <v>22</v>
      </c>
      <c r="F36" s="188"/>
      <c r="G36" s="44" t="str">
        <f t="shared" si="0"/>
        <v>Čt</v>
      </c>
      <c r="H36" s="1"/>
      <c r="I36" s="40"/>
      <c r="J36" s="65"/>
      <c r="K36" s="40"/>
      <c r="L36" s="40"/>
      <c r="M36" s="40"/>
      <c r="N36" s="60"/>
      <c r="O36" s="20" t="e">
        <f>(IF(OR(I36="",J36="",K36="",#REF!=""),0,#REF!-I36 - (K36-J36)))</f>
        <v>#REF!</v>
      </c>
      <c r="P36" s="21" t="e">
        <f t="shared" si="1"/>
        <v>#REF!</v>
      </c>
      <c r="Q36" s="161">
        <f t="shared" si="2"/>
        <v>0</v>
      </c>
    </row>
    <row r="37" spans="5:18" ht="18.75" customHeight="1">
      <c r="E37" s="187">
        <f t="shared" si="3"/>
        <v>23</v>
      </c>
      <c r="F37" s="188"/>
      <c r="G37" s="47" t="str">
        <f t="shared" si="0"/>
        <v>Pá</v>
      </c>
      <c r="H37" s="1"/>
      <c r="I37" s="46"/>
      <c r="J37" s="62"/>
      <c r="K37" s="46"/>
      <c r="L37" s="46"/>
      <c r="M37" s="46"/>
      <c r="N37" s="60"/>
      <c r="O37" s="20" t="e">
        <f>(IF(OR(I37="",J37="",K37="",#REF!=""),0,#REF!-I37 - (K37-J37)))</f>
        <v>#REF!</v>
      </c>
      <c r="P37" s="21" t="e">
        <f t="shared" si="1"/>
        <v>#REF!</v>
      </c>
      <c r="Q37" s="161">
        <f t="shared" si="2"/>
        <v>0</v>
      </c>
    </row>
    <row r="38" spans="5:18" ht="18.75" customHeight="1">
      <c r="E38" s="187">
        <f t="shared" si="3"/>
        <v>24</v>
      </c>
      <c r="F38" s="188"/>
      <c r="G38" s="47" t="str">
        <f t="shared" si="0"/>
        <v>So</v>
      </c>
      <c r="H38" s="1"/>
      <c r="I38" s="67"/>
      <c r="J38" s="68"/>
      <c r="K38" s="67"/>
      <c r="L38" s="67"/>
      <c r="M38" s="67"/>
      <c r="N38" s="69"/>
      <c r="O38" s="71" t="e">
        <f>(IF(OR(I38="",J38="",K38="",#REF!=""),0,#REF!-I38 - (K38-J38)))</f>
        <v>#REF!</v>
      </c>
      <c r="P38" s="72" t="e">
        <f t="shared" si="1"/>
        <v>#REF!</v>
      </c>
      <c r="Q38" s="161">
        <f t="shared" si="2"/>
        <v>0</v>
      </c>
    </row>
    <row r="39" spans="5:18" ht="18.75" customHeight="1">
      <c r="E39" s="187">
        <f t="shared" si="3"/>
        <v>25</v>
      </c>
      <c r="F39" s="188"/>
      <c r="G39" s="47" t="str">
        <f t="shared" si="0"/>
        <v>Ne</v>
      </c>
      <c r="H39" s="1"/>
      <c r="I39" s="67"/>
      <c r="J39" s="68"/>
      <c r="K39" s="67"/>
      <c r="L39" s="67"/>
      <c r="M39" s="67"/>
      <c r="N39" s="69"/>
      <c r="O39" s="71" t="e">
        <f>(IF(OR(I39="",J39="",K39="",#REF!=""),0,#REF!-I39 - (K39-J39)))</f>
        <v>#REF!</v>
      </c>
      <c r="P39" s="72" t="e">
        <f t="shared" si="1"/>
        <v>#REF!</v>
      </c>
      <c r="Q39" s="161">
        <f t="shared" si="2"/>
        <v>0</v>
      </c>
    </row>
    <row r="40" spans="5:18" ht="18.75" customHeight="1">
      <c r="E40" s="187">
        <f t="shared" si="3"/>
        <v>26</v>
      </c>
      <c r="F40" s="188"/>
      <c r="G40" s="47" t="str">
        <f t="shared" si="0"/>
        <v>Po</v>
      </c>
      <c r="H40" s="1"/>
      <c r="I40" s="46"/>
      <c r="J40" s="62"/>
      <c r="K40" s="46"/>
      <c r="L40" s="46"/>
      <c r="M40" s="46"/>
      <c r="N40" s="60"/>
      <c r="O40" s="20" t="e">
        <f>(IF(OR(I40="",J40="",K40="",#REF!=""),0,#REF!-I40 - (K40-J40)))</f>
        <v>#REF!</v>
      </c>
      <c r="P40" s="21" t="e">
        <f t="shared" si="1"/>
        <v>#REF!</v>
      </c>
      <c r="Q40" s="161">
        <f t="shared" si="2"/>
        <v>0</v>
      </c>
    </row>
    <row r="41" spans="5:18" ht="18.75" customHeight="1">
      <c r="E41" s="187">
        <f t="shared" si="3"/>
        <v>27</v>
      </c>
      <c r="F41" s="188"/>
      <c r="G41" s="45" t="str">
        <f t="shared" si="0"/>
        <v>Út</v>
      </c>
      <c r="H41" s="1"/>
      <c r="I41" s="49"/>
      <c r="J41" s="64"/>
      <c r="K41" s="50"/>
      <c r="L41" s="49"/>
      <c r="M41" s="49"/>
      <c r="N41" s="60"/>
      <c r="O41" s="20" t="e">
        <f>(IF(OR(I41="",J41="",K41="",#REF!=""),0,#REF!-I41 - (K41-J41)))</f>
        <v>#REF!</v>
      </c>
      <c r="P41" s="21" t="e">
        <f t="shared" si="1"/>
        <v>#REF!</v>
      </c>
      <c r="Q41" s="161">
        <f t="shared" si="2"/>
        <v>0</v>
      </c>
    </row>
    <row r="42" spans="5:18" ht="18.75" customHeight="1">
      <c r="E42" s="187">
        <f t="shared" si="3"/>
        <v>28</v>
      </c>
      <c r="F42" s="188"/>
      <c r="G42" s="45" t="str">
        <f t="shared" si="0"/>
        <v>St</v>
      </c>
      <c r="H42" s="1"/>
      <c r="I42" s="41"/>
      <c r="J42" s="63"/>
      <c r="K42" s="42"/>
      <c r="L42" s="41"/>
      <c r="M42" s="41"/>
      <c r="N42" s="60"/>
      <c r="O42" s="20" t="e">
        <f>(IF(OR(I42="",J42="",K42="",#REF!=""),0,#REF!-I42 - (K42-J42)))</f>
        <v>#REF!</v>
      </c>
      <c r="P42" s="21" t="e">
        <f t="shared" si="1"/>
        <v>#REF!</v>
      </c>
      <c r="Q42" s="161">
        <f t="shared" si="2"/>
        <v>0</v>
      </c>
    </row>
    <row r="43" spans="5:18" ht="18.75" customHeight="1">
      <c r="E43" s="187">
        <f t="shared" si="3"/>
        <v>29</v>
      </c>
      <c r="F43" s="188"/>
      <c r="G43" s="44" t="str">
        <f t="shared" si="0"/>
        <v>Čt</v>
      </c>
      <c r="H43" s="1"/>
      <c r="I43" s="40"/>
      <c r="J43" s="65"/>
      <c r="K43" s="40"/>
      <c r="L43" s="40"/>
      <c r="M43" s="40"/>
      <c r="N43" s="60"/>
      <c r="O43" s="20" t="e">
        <f>(IF(OR(I43="",J43="",K43="",#REF!=""),0,#REF!-I43 - (K43-J43)))</f>
        <v>#REF!</v>
      </c>
      <c r="P43" s="21" t="e">
        <f t="shared" si="1"/>
        <v>#REF!</v>
      </c>
      <c r="Q43" s="161">
        <f t="shared" si="2"/>
        <v>0</v>
      </c>
    </row>
    <row r="44" spans="5:18" ht="18.75" customHeight="1" thickBot="1">
      <c r="E44" s="189">
        <f t="shared" si="3"/>
        <v>30</v>
      </c>
      <c r="F44" s="190"/>
      <c r="G44" s="75" t="str">
        <f t="shared" si="0"/>
        <v>Pá</v>
      </c>
      <c r="H44" s="55"/>
      <c r="I44" s="76"/>
      <c r="J44" s="77"/>
      <c r="K44" s="84"/>
      <c r="L44" s="76"/>
      <c r="M44" s="76"/>
      <c r="N44" s="78"/>
      <c r="O44" s="20" t="e">
        <f>(IF(OR(I44="",J44="",K44="",#REF!=""),0,#REF!-I44 - (K44-J44)))</f>
        <v>#REF!</v>
      </c>
      <c r="P44" s="21" t="e">
        <f t="shared" si="1"/>
        <v>#REF!</v>
      </c>
      <c r="Q44" s="161">
        <f t="shared" si="2"/>
        <v>0</v>
      </c>
    </row>
    <row r="45" spans="5:18" ht="18.75" customHeight="1" thickTop="1" thickBot="1">
      <c r="E45" s="204" t="str">
        <f>IF(E44&lt;$AH$51,E44+1,"")</f>
        <v/>
      </c>
      <c r="F45" s="205"/>
      <c r="G45" s="89" t="str">
        <f t="shared" si="0"/>
        <v/>
      </c>
      <c r="H45" s="88"/>
      <c r="I45" s="87">
        <f>SUM(I15:I44)</f>
        <v>0</v>
      </c>
      <c r="J45" s="86"/>
      <c r="K45" s="85"/>
      <c r="L45" s="87">
        <f>SUM(L15:L44)</f>
        <v>0</v>
      </c>
      <c r="M45" s="87">
        <f>SUM(M15:M44)</f>
        <v>0</v>
      </c>
      <c r="N45" s="81" t="s">
        <v>35</v>
      </c>
      <c r="O45" s="79" t="e">
        <f>(IF(OR(I45="",J45="",K45="",#REF!=""),0,#REF!-I45 - (K45-J45)))</f>
        <v>#REF!</v>
      </c>
      <c r="P45" s="80" t="e">
        <f t="shared" si="1"/>
        <v>#REF!</v>
      </c>
      <c r="Q45" s="100">
        <f>SUM(Q15:Q44)</f>
        <v>0</v>
      </c>
      <c r="R45" s="6"/>
    </row>
    <row r="46" spans="5:18" ht="18" customHeight="1" thickTop="1">
      <c r="E46" s="90"/>
      <c r="F46" s="90"/>
      <c r="G46" s="10"/>
      <c r="H46" s="3"/>
      <c r="I46" s="83"/>
      <c r="J46" s="83"/>
      <c r="K46" s="83"/>
      <c r="L46" s="83"/>
      <c r="M46" s="83"/>
      <c r="N46" s="82"/>
      <c r="Q46" s="6"/>
    </row>
    <row r="47" spans="5:18" ht="18" customHeight="1">
      <c r="E47" s="9"/>
      <c r="F47" s="9"/>
      <c r="G47" s="10"/>
      <c r="H47" s="3"/>
      <c r="I47" s="2"/>
      <c r="J47" s="2"/>
      <c r="K47" s="2"/>
      <c r="L47" s="2"/>
      <c r="M47" s="2"/>
    </row>
    <row r="48" spans="5:18">
      <c r="E48" s="11"/>
      <c r="F48" s="11"/>
      <c r="G48" s="11"/>
      <c r="H48" s="11"/>
      <c r="I48" s="11"/>
      <c r="J48" s="11"/>
      <c r="K48" s="11"/>
      <c r="L48" s="11"/>
      <c r="M48" s="11"/>
    </row>
    <row r="49" spans="8:34">
      <c r="J49" s="6"/>
      <c r="K49" s="6"/>
      <c r="L49" s="6"/>
    </row>
    <row r="50" spans="8:34">
      <c r="H50" s="5" t="s">
        <v>29</v>
      </c>
      <c r="I50" s="2" t="s">
        <v>15</v>
      </c>
      <c r="M50" s="2" t="s">
        <v>26</v>
      </c>
    </row>
    <row r="51" spans="8:34" hidden="1">
      <c r="Q51" s="4">
        <v>1</v>
      </c>
      <c r="R51" s="4">
        <v>2</v>
      </c>
      <c r="S51" s="4">
        <v>3</v>
      </c>
      <c r="T51" s="4">
        <v>4</v>
      </c>
      <c r="U51" s="4">
        <v>5</v>
      </c>
      <c r="V51" s="4">
        <v>6</v>
      </c>
      <c r="W51" s="4">
        <v>7</v>
      </c>
      <c r="AG51" s="4" t="s">
        <v>4</v>
      </c>
      <c r="AH51" s="4">
        <f>VALUE(DAY(DATE($E$4,$E$3+1,1)-DATE($E$4,$E$3,1)))</f>
        <v>30</v>
      </c>
    </row>
    <row r="52" spans="8:34" hidden="1">
      <c r="Q52" s="4" t="s">
        <v>5</v>
      </c>
      <c r="R52" s="4" t="s">
        <v>6</v>
      </c>
      <c r="S52" s="4" t="s">
        <v>7</v>
      </c>
      <c r="T52" s="4" t="s">
        <v>8</v>
      </c>
      <c r="U52" s="4" t="s">
        <v>9</v>
      </c>
      <c r="V52" s="4" t="s">
        <v>10</v>
      </c>
      <c r="W52" s="4" t="s">
        <v>11</v>
      </c>
    </row>
    <row r="53" spans="8:34" hidden="1"/>
    <row r="54" spans="8:34" hidden="1">
      <c r="Q54" s="4" t="s">
        <v>5</v>
      </c>
      <c r="R54" s="4" t="s">
        <v>6</v>
      </c>
      <c r="S54" s="4" t="s">
        <v>7</v>
      </c>
      <c r="T54" s="4" t="s">
        <v>8</v>
      </c>
      <c r="U54" s="4" t="s">
        <v>9</v>
      </c>
      <c r="V54" s="4" t="s">
        <v>10</v>
      </c>
      <c r="W54" s="4" t="s">
        <v>11</v>
      </c>
    </row>
    <row r="55" spans="8:34" hidden="1">
      <c r="Q55" s="4">
        <v>1</v>
      </c>
      <c r="R55" s="4">
        <v>2</v>
      </c>
      <c r="S55" s="4">
        <v>3</v>
      </c>
      <c r="T55" s="4">
        <v>4</v>
      </c>
      <c r="U55" s="4">
        <v>5</v>
      </c>
      <c r="V55" s="4">
        <v>6</v>
      </c>
      <c r="W55" s="4">
        <v>7</v>
      </c>
    </row>
    <row r="59" spans="8:34" ht="13.5" thickBot="1"/>
    <row r="60" spans="8:34" ht="47.25" customHeight="1" thickBot="1">
      <c r="I60" s="165" t="s">
        <v>30</v>
      </c>
      <c r="J60" s="108" t="s">
        <v>48</v>
      </c>
      <c r="K60" s="109"/>
      <c r="L60" s="109"/>
      <c r="M60" s="109"/>
      <c r="N60" s="110"/>
      <c r="O60" s="110"/>
    </row>
    <row r="61" spans="8:34" ht="42" customHeight="1" thickBot="1">
      <c r="I61" s="165" t="s">
        <v>34</v>
      </c>
      <c r="J61" s="108" t="s">
        <v>49</v>
      </c>
      <c r="K61" s="109"/>
      <c r="L61" s="109"/>
      <c r="M61" s="109"/>
      <c r="N61" s="110"/>
      <c r="O61" s="110"/>
    </row>
    <row r="62" spans="8:34" ht="28.5" customHeight="1" thickBot="1">
      <c r="I62" s="165" t="s">
        <v>43</v>
      </c>
      <c r="J62" s="108" t="s">
        <v>44</v>
      </c>
      <c r="K62" s="109"/>
      <c r="L62" s="109"/>
      <c r="M62" s="109"/>
      <c r="N62" s="110"/>
      <c r="O62" s="110"/>
    </row>
    <row r="63" spans="8:34" ht="56.25" customHeight="1" thickBot="1">
      <c r="I63" s="165" t="s">
        <v>41</v>
      </c>
      <c r="J63" s="108" t="s">
        <v>45</v>
      </c>
      <c r="K63" s="109"/>
      <c r="L63" s="109"/>
      <c r="M63" s="109"/>
      <c r="N63" s="110"/>
    </row>
    <row r="64" spans="8:34" ht="51.75" thickBot="1">
      <c r="I64" s="164" t="s">
        <v>50</v>
      </c>
      <c r="J64" s="108" t="s">
        <v>52</v>
      </c>
      <c r="K64" s="109"/>
      <c r="L64" s="109"/>
      <c r="M64" s="109"/>
      <c r="N64" s="110"/>
      <c r="O64" s="110"/>
    </row>
  </sheetData>
  <mergeCells count="35">
    <mergeCell ref="I10:K10"/>
    <mergeCell ref="E12:I12"/>
    <mergeCell ref="E14:F14"/>
    <mergeCell ref="J14:K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1:F41"/>
    <mergeCell ref="E42:F42"/>
    <mergeCell ref="E43:F43"/>
    <mergeCell ref="E44:F44"/>
    <mergeCell ref="E45:F45"/>
  </mergeCells>
  <conditionalFormatting sqref="G15:G47">
    <cfRule type="cellIs" dxfId="15" priority="16" stopIfTrue="1" operator="equal">
      <formula>"So"</formula>
    </cfRule>
    <cfRule type="cellIs" dxfId="14" priority="17" stopIfTrue="1" operator="equal">
      <formula>"Ne"</formula>
    </cfRule>
  </conditionalFormatting>
  <conditionalFormatting sqref="H15:H47 H4:H9 H50 I5">
    <cfRule type="cellIs" dxfId="13" priority="18" stopIfTrue="1" operator="equal">
      <formula>"S"</formula>
    </cfRule>
  </conditionalFormatting>
  <conditionalFormatting sqref="M50 I50 I46:M47 I15:K45 M15:M45">
    <cfRule type="expression" dxfId="12" priority="19" stopIfTrue="1">
      <formula>$H15="S"</formula>
    </cfRule>
    <cfRule type="expression" dxfId="11" priority="20" stopIfTrue="1">
      <formula>$G15="So"</formula>
    </cfRule>
    <cfRule type="expression" dxfId="10" priority="21" stopIfTrue="1">
      <formula>$G15="Ne"</formula>
    </cfRule>
  </conditionalFormatting>
  <conditionalFormatting sqref="E15:F45">
    <cfRule type="expression" dxfId="9" priority="22" stopIfTrue="1">
      <formula>DATE($E$4,$E$3,$E15)=TODAY()</formula>
    </cfRule>
  </conditionalFormatting>
  <conditionalFormatting sqref="Q15:Q45">
    <cfRule type="expression" dxfId="8" priority="10" stopIfTrue="1">
      <formula>$H15="S"</formula>
    </cfRule>
    <cfRule type="expression" dxfId="7" priority="11" stopIfTrue="1">
      <formula>$G15="So"</formula>
    </cfRule>
    <cfRule type="expression" dxfId="6" priority="12" stopIfTrue="1">
      <formula>$G15="Ne"</formula>
    </cfRule>
  </conditionalFormatting>
  <conditionalFormatting sqref="L15:L44">
    <cfRule type="expression" dxfId="5" priority="4" stopIfTrue="1">
      <formula>$H15="S"</formula>
    </cfRule>
    <cfRule type="expression" dxfId="4" priority="5" stopIfTrue="1">
      <formula>$G15="So"</formula>
    </cfRule>
    <cfRule type="expression" dxfId="3" priority="6" stopIfTrue="1">
      <formula>$G15="Ne"</formula>
    </cfRule>
  </conditionalFormatting>
  <conditionalFormatting sqref="L45">
    <cfRule type="expression" dxfId="2" priority="1" stopIfTrue="1">
      <formula>$H45="S"</formula>
    </cfRule>
    <cfRule type="expression" dxfId="1" priority="2" stopIfTrue="1">
      <formula>$G45="So"</formula>
    </cfRule>
    <cfRule type="expression" dxfId="0" priority="3" stopIfTrue="1">
      <formula>$G45="Ne"</formula>
    </cfRule>
  </conditionalFormatting>
  <dataValidations count="9">
    <dataValidation allowBlank="1" showInputMessage="1" showErrorMessage="1" promptTitle="Pracoviště" prompt="Sem vložte zkratku vašeho pracoviště" sqref="K12:L12"/>
    <dataValidation allowBlank="1" showInputMessage="1" showErrorMessage="1" promptTitle="Jméno zaměstnance" prompt="Sem vložte vaše jméno" sqref="E12:I12"/>
    <dataValidation type="list" allowBlank="1" showInputMessage="1" showErrorMessage="1" promptTitle="Speciální den" prompt="Vyberte speciální den:_x000a_S - státní svátek_x000a_D - dovolená_x000a_N - nemoc_x000a_C- služební cesta" sqref="H15:H45">
      <formula1>$H$4:$H$8</formula1>
    </dataValidation>
    <dataValidation type="whole" allowBlank="1" showInputMessage="1" showErrorMessage="1" errorTitle="Chyba" error="Rok musí být v intervalu 2010 - 2100" promptTitle="Rok" prompt="Vložte rok ve formátu YYYY" sqref="E4">
      <formula1>2010</formula1>
      <formula2>2100</formula2>
    </dataValidation>
    <dataValidation type="time" allowBlank="1" showInputMessage="1" showErrorMessage="1" error="Musíte vložit čas ve formátu HH:MM" promptTitle="Čas obvyklého odchodu z práce" prompt="Vložte čas ve formátu HH:MM" sqref="E7">
      <formula1>0</formula1>
      <formula2>0.999305555555556</formula2>
    </dataValidation>
    <dataValidation type="time" allowBlank="1" showInputMessage="1" showErrorMessage="1" error="Musíte vložit čas ve formátu HH:MM" promptTitle="Čas obvyklého konce přestávky" prompt="Vložte čas ve formátu HH:MM" sqref="G6">
      <formula1>0</formula1>
      <formula2>0.999305555555556</formula2>
    </dataValidation>
    <dataValidation type="time" allowBlank="1" showInputMessage="1" showErrorMessage="1" error="Musíte vložit čas ve formátu HH:MM" promptTitle="Čas obvyklého začátku přestávky" prompt="Vložte čas ve formátu HH:MM" sqref="E6">
      <formula1>0</formula1>
      <formula2>0.999305555555556</formula2>
    </dataValidation>
    <dataValidation type="time" allowBlank="1" showInputMessage="1" showErrorMessage="1" error="Musíte vložit čas ve formátu HH:MM" promptTitle="Čas obvyklého příchodu do práce" prompt="Vložte čas ve formátu HH:MM" sqref="E5">
      <formula1>0</formula1>
      <formula2>0.999305555555556</formula2>
    </dataValidation>
    <dataValidation type="whole" allowBlank="1" showInputMessage="1" showErrorMessage="1" errorTitle="Chyba" error="Vložte číslo měsíce" promptTitle="Měsíc" prompt="Vložte pořadové číslo měsíce v roce" sqref="E3">
      <formula1>1</formula1>
      <formula2>12</formula2>
    </dataValidation>
  </dataValidations>
  <hyperlinks>
    <hyperlink ref="N5" r:id="rId1"/>
    <hyperlink ref="N7" r:id="rId2"/>
  </hyperlinks>
  <pageMargins left="0.25" right="0.25" top="0.75" bottom="0.75" header="0.3" footer="0.3"/>
  <pageSetup paperSize="9" scale="58" orientation="landscape" r:id="rId3"/>
  <headerFooter alignWithMargins="0"/>
  <drawing r:id="rId4"/>
  <legacyDrawing r:id="rId5"/>
  <controls>
    <control shapeId="21506" r:id="rId6" name="CommandButton2"/>
    <control shapeId="21505" r:id="rId7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 doba</vt:lpstr>
      <vt:lpstr>Třídní učitel</vt:lpstr>
      <vt:lpstr>'Pracovní doba'!Oblast_tisku</vt:lpstr>
      <vt:lpstr>'Třídní učitel'!Oblast_tisku</vt:lpstr>
    </vt:vector>
  </TitlesOfParts>
  <Company>Jihočeská univerzita</Company>
  <LinksUpToDate>false</LinksUpToDate>
  <SharedDoc>false</SharedDoc>
  <HyperlinkBase>http://www.bobik.jcu.cz/rozpis_sluzeb/rozpis_sluzeb_turnusy_next.htm/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milota</dc:creator>
  <cp:lastModifiedBy>Radek</cp:lastModifiedBy>
  <cp:lastPrinted>2018-10-23T07:43:28Z</cp:lastPrinted>
  <dcterms:created xsi:type="dcterms:W3CDTF">2002-06-20T08:42:45Z</dcterms:created>
  <dcterms:modified xsi:type="dcterms:W3CDTF">2018-11-04T14:37:14Z</dcterms:modified>
</cp:coreProperties>
</file>